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MattBurley/Desktop/OCS/"/>
    </mc:Choice>
  </mc:AlternateContent>
  <xr:revisionPtr revIDLastSave="0" documentId="13_ncr:1_{5F4DD282-2D08-9C43-A36F-532FEE99A41E}" xr6:coauthVersionLast="47" xr6:coauthVersionMax="47" xr10:uidLastSave="{00000000-0000-0000-0000-000000000000}"/>
  <bookViews>
    <workbookView xWindow="0" yWindow="500" windowWidth="25600" windowHeight="2638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6" i="1" l="1"/>
  <c r="A228" i="1"/>
  <c r="A205" i="1"/>
  <c r="A177" i="1"/>
  <c r="A152" i="1"/>
  <c r="G123" i="1"/>
  <c r="A123" i="1"/>
  <c r="A100" i="1"/>
  <c r="G77" i="1"/>
  <c r="G54" i="1"/>
  <c r="G31" i="1"/>
  <c r="G256" i="1"/>
  <c r="G228" i="1"/>
  <c r="G205" i="1"/>
  <c r="G177" i="1"/>
  <c r="G152" i="1"/>
  <c r="G100" i="1"/>
  <c r="A77" i="1"/>
  <c r="A54" i="1"/>
  <c r="K13" i="1"/>
  <c r="I13" i="1"/>
  <c r="G13" i="1"/>
  <c r="E13" i="1"/>
  <c r="C13" i="1"/>
  <c r="A13" i="1"/>
  <c r="I12" i="1"/>
  <c r="G12" i="1"/>
  <c r="E12" i="1"/>
  <c r="K12" i="1"/>
  <c r="C12" i="1"/>
  <c r="A12" i="1"/>
  <c r="A31" i="1"/>
</calcChain>
</file>

<file path=xl/sharedStrings.xml><?xml version="1.0" encoding="utf-8"?>
<sst xmlns="http://schemas.openxmlformats.org/spreadsheetml/2006/main" count="618" uniqueCount="171">
  <si>
    <t>Find your Pace</t>
  </si>
  <si>
    <t>Resting Heart Rate (RHR)</t>
  </si>
  <si>
    <t>Maximal Heart Rate (MHR)</t>
  </si>
  <si>
    <t>Beats Per Minute (BPM):</t>
  </si>
  <si>
    <t>Instructions:</t>
  </si>
  <si>
    <t>Your answers will appear in the ‘orange’ segments of the program. Both RHR and MHR need to be entered.</t>
  </si>
  <si>
    <t>Upon waking up, take a measurement of your Heart Rate. This should be taken before you get up.</t>
  </si>
  <si>
    <t>Take reading from the Shuttle Run portion of the Bleep Test.</t>
  </si>
  <si>
    <t>Or take reading from a VO2 Max Test.</t>
  </si>
  <si>
    <t>Or use 220 – your age, if the above is inaccessible.</t>
  </si>
  <si>
    <t>Find your Weight</t>
  </si>
  <si>
    <t>Weight (in lbs):</t>
  </si>
  <si>
    <t>Week 1</t>
  </si>
  <si>
    <t>Duration</t>
  </si>
  <si>
    <t>30 minutes</t>
  </si>
  <si>
    <t>Tuesday (Circuit)</t>
  </si>
  <si>
    <t>Exercise</t>
  </si>
  <si>
    <t>Progress</t>
  </si>
  <si>
    <t>Rep/Time</t>
  </si>
  <si>
    <t>Volume</t>
  </si>
  <si>
    <t>Push-up</t>
  </si>
  <si>
    <t>Crunch</t>
  </si>
  <si>
    <t>Squat</t>
  </si>
  <si>
    <t>Weighted</t>
  </si>
  <si>
    <t xml:space="preserve">Decline </t>
  </si>
  <si>
    <t>S/Jump</t>
  </si>
  <si>
    <t>Bench Press</t>
  </si>
  <si>
    <t>Abdominal Prayer</t>
  </si>
  <si>
    <t>Back Squat</t>
  </si>
  <si>
    <t>Push Press</t>
  </si>
  <si>
    <t>Dumbbell Row</t>
  </si>
  <si>
    <t>Back Extension</t>
  </si>
  <si>
    <t>Leg Curl</t>
  </si>
  <si>
    <t>2 x 12-15</t>
  </si>
  <si>
    <t>Friday (Circuit)</t>
  </si>
  <si>
    <t>Push-Up</t>
  </si>
  <si>
    <t>Burpee</t>
  </si>
  <si>
    <t>Plank</t>
  </si>
  <si>
    <t>Star Jump</t>
  </si>
  <si>
    <t>Mountain Climber</t>
  </si>
  <si>
    <t>Lunge</t>
  </si>
  <si>
    <t>Squat Thrust</t>
  </si>
  <si>
    <t>Air Squat</t>
  </si>
  <si>
    <t>Other Training</t>
  </si>
  <si>
    <t>Day</t>
  </si>
  <si>
    <t>Training</t>
  </si>
  <si>
    <t>Remarks</t>
  </si>
  <si>
    <t>Wednesday</t>
  </si>
  <si>
    <t>Stretch/Technique Work</t>
  </si>
  <si>
    <t>Saturday</t>
  </si>
  <si>
    <t>Active Recovery</t>
  </si>
  <si>
    <t>This can be a swim, hike with a daysack etc. If hiking, it is recommended you use the boots you will utilise during OCS training.</t>
  </si>
  <si>
    <t>Sunday</t>
  </si>
  <si>
    <t>Rest</t>
  </si>
  <si>
    <t>This will help with muscular recovery and replenishment of glycogen stores.</t>
  </si>
  <si>
    <t>Monday</t>
  </si>
  <si>
    <t>Thursday</t>
  </si>
  <si>
    <t>30 Sec Each Station</t>
  </si>
  <si>
    <t>2 x 12-15@65%RM</t>
  </si>
  <si>
    <t>Tues or Fri Resistance Training Alternative</t>
  </si>
  <si>
    <t>1 Repetition Max (RM)</t>
  </si>
  <si>
    <t>5 Repetition Max (RM)</t>
  </si>
  <si>
    <t>Week 2</t>
  </si>
  <si>
    <t>Week 3</t>
  </si>
  <si>
    <t>Week 4</t>
  </si>
  <si>
    <t>Week 5</t>
  </si>
  <si>
    <t>Week 6</t>
  </si>
  <si>
    <t>Week 7</t>
  </si>
  <si>
    <t>Week 8</t>
  </si>
  <si>
    <t>Week 9</t>
  </si>
  <si>
    <t>Week 10</t>
  </si>
  <si>
    <t>3 x 12-15@65%RM</t>
  </si>
  <si>
    <t>35 minutes</t>
  </si>
  <si>
    <t>40 minutes</t>
  </si>
  <si>
    <t>Bpm (+/- 5 bpm)</t>
  </si>
  <si>
    <t>Rounds</t>
  </si>
  <si>
    <t>Front Squat</t>
  </si>
  <si>
    <t>Shoulder Press</t>
  </si>
  <si>
    <t>Deadlift</t>
  </si>
  <si>
    <t>3 x 10@75%RM</t>
  </si>
  <si>
    <t>3 x 15 Each@OBW</t>
  </si>
  <si>
    <t>3 x 10</t>
  </si>
  <si>
    <t>4 x 8@80%RM</t>
  </si>
  <si>
    <t>4 x 15 Each@OBW</t>
  </si>
  <si>
    <t xml:space="preserve">4 x 8 </t>
  </si>
  <si>
    <t xml:space="preserve">4 x 10 </t>
  </si>
  <si>
    <t>4 x 20 Each@OBW</t>
  </si>
  <si>
    <t xml:space="preserve">3 x 10 </t>
  </si>
  <si>
    <t>3 x 6@85%RM</t>
  </si>
  <si>
    <t>2 x Max</t>
  </si>
  <si>
    <t>3 x 5@75%RM</t>
  </si>
  <si>
    <t>Clean &amp; Jerk / Thruster</t>
  </si>
  <si>
    <t>3 x Max</t>
  </si>
  <si>
    <t>4 x 4@90%RM</t>
  </si>
  <si>
    <t>3 x 20 Each@OBW</t>
  </si>
  <si>
    <t>N/A</t>
  </si>
  <si>
    <t>H-P/U</t>
  </si>
  <si>
    <t>Muscle Up</t>
  </si>
  <si>
    <t>Leg Raise</t>
  </si>
  <si>
    <t>Toes to Bar</t>
  </si>
  <si>
    <t>P/Squat</t>
  </si>
  <si>
    <t>50 Each</t>
  </si>
  <si>
    <t>Knee Raise</t>
  </si>
  <si>
    <t>MAX</t>
  </si>
  <si>
    <t>Other Training (Week 5 Only)</t>
  </si>
  <si>
    <t>Stretch</t>
  </si>
  <si>
    <t>4 x 8@75%RM</t>
  </si>
  <si>
    <t>Plyometric Jump</t>
  </si>
  <si>
    <t>Sit-Up</t>
  </si>
  <si>
    <t>Frog Sit-Up</t>
  </si>
  <si>
    <t>Bend and Thrust</t>
  </si>
  <si>
    <t>Up-Hill or On Spot Sprint</t>
  </si>
  <si>
    <t>Single Leg Step-Up</t>
  </si>
  <si>
    <t>45 minutes</t>
  </si>
  <si>
    <t>50 minutes</t>
  </si>
  <si>
    <t>55 minutes</t>
  </si>
  <si>
    <t>60 minutes</t>
  </si>
  <si>
    <t>Med-Ball Press</t>
  </si>
  <si>
    <t>30 Sec Each Station
Include 20m Sprint Between Exercises</t>
  </si>
  <si>
    <t>Alt Knee Sit-Up</t>
  </si>
  <si>
    <t>Back Bridge</t>
  </si>
  <si>
    <t>Gecko Push-Up</t>
  </si>
  <si>
    <t>Side Lying Hip Flex</t>
  </si>
  <si>
    <t>Alt Knee Superman</t>
  </si>
  <si>
    <t>Hollow Rock</t>
  </si>
  <si>
    <t>Side Plank (Both Sides)</t>
  </si>
  <si>
    <t>Sail Boat</t>
  </si>
  <si>
    <t>Superman</t>
  </si>
  <si>
    <t>Leg Wiper Raises</t>
  </si>
  <si>
    <t>Sprawl Every 2 Sec</t>
  </si>
  <si>
    <t>Other Training (Week 10 Only)</t>
  </si>
  <si>
    <t>20 minutes</t>
  </si>
  <si>
    <t>25 minutes</t>
  </si>
  <si>
    <t>Guidance Notes</t>
  </si>
  <si>
    <t>Personal Fitness Standards (PFS)</t>
  </si>
  <si>
    <t>A/Pull-Up</t>
  </si>
  <si>
    <t>Pull-Up</t>
  </si>
  <si>
    <t>Sit-Up - Leg Raise</t>
  </si>
  <si>
    <t>Your answers will appear under the percentage segments (above). Only either 1 RM or 5 RM needs to be entered (not both).</t>
  </si>
  <si>
    <t>Cardiovascular Endurance (Running)</t>
  </si>
  <si>
    <t>Muscular Endurance &amp; Strength</t>
  </si>
  <si>
    <t>This will promote recovery and replenishment of glycogen stores.</t>
  </si>
  <si>
    <t>3
2 Min Rest Between Rounds</t>
  </si>
  <si>
    <t>AMRAP For 20 Min</t>
  </si>
  <si>
    <t>Complete Every Min For 30 Min</t>
  </si>
  <si>
    <t>2
2 Min Rest Between Rounds</t>
  </si>
  <si>
    <t>3
3 Min Rest Between Rounds</t>
  </si>
  <si>
    <t>10 Min (1 min on/off)</t>
  </si>
  <si>
    <t>2
5 Min Rest Between Rounds</t>
  </si>
  <si>
    <t>15 Min (1 min on/off)</t>
  </si>
  <si>
    <t>3
5 Min Rest Between Rounds</t>
  </si>
  <si>
    <r>
      <rPr>
        <b/>
        <sz val="10"/>
        <color theme="1"/>
        <rFont val="Arial"/>
        <family val="2"/>
      </rPr>
      <t>Abbreviations:</t>
    </r>
    <r>
      <rPr>
        <sz val="10"/>
        <color theme="1"/>
        <rFont val="Arial"/>
        <family val="2"/>
      </rPr>
      <t xml:space="preserve">
1. A/Pull-Up = The option to use assistance if required i.e. resistance band.
2. Alt = Alternating.
3. AMRAP = As many reps as possible.
4. H-P/U = Handstand Push Up/s. 
5. Min = minute/s.
6. N/A = Not applicable.
7. OBW = Own body weight.
8. OCS = Officer Candidate School.
9. Rep = Repetition/s.
10. RM = Repetition Maximum.
11. S/Jump = Squat Jump/s.
12. Sec = second/s.
</t>
    </r>
  </si>
  <si>
    <t xml:space="preserve">Use Up-Hill if available, otherwise sprint on the spot.
Find an 18" to 24" Step or Box to conduct Plyometric Jump. 
Running: Long, Slow Distance.
Resistance Training: Endurance.
</t>
  </si>
  <si>
    <t xml:space="preserve">Use 20m Shuttle on a flat surface, otherwise sprint on the spot.
Use Up-Hill if available, otherwise sprint on the spot.
Find an 18" to 24" Step or Box to conduct Plyometric Jump. 
Running: Long, Slow Distance.
Resistance Training: Endurance.
</t>
  </si>
  <si>
    <r>
      <rPr>
        <b/>
        <sz val="10"/>
        <color theme="1"/>
        <rFont val="Arial"/>
        <family val="2"/>
      </rPr>
      <t>Outline:</t>
    </r>
    <r>
      <rPr>
        <sz val="10"/>
        <color theme="1"/>
        <rFont val="Arial"/>
        <family val="2"/>
      </rPr>
      <t xml:space="preserve">
1. 10 Week Progressive Program.
2. Weeks 5 and 10 have reduced intensity to support recovery.
3. Purple = Information &amp; Input.
4. Green = Other Training.
5. Orange = Cardiovascular / Running Endurance.
6. Blue = Muscular Endurance &amp; Strength.
7. Rest on the 10th Week should remain the last week prior to arrival at OCS.
8. All exercises in the circuits mimic the exercises conducted during OCS training.</t>
    </r>
  </si>
  <si>
    <t>Weight vest or belt is optional as a progression for Pull-Ups. Technique and repetitions are far more important.
Your primary aim is to conduct Pull-Ups without assistance.
Running: Long, Slow Distance.
Resistance Training: Hypertrophy.</t>
  </si>
  <si>
    <t>Tuesday's Circuit: Conducting faster reps increases rest time for the remainder of the minute.
Running: Lactate Threshold &amp; Long, Slow Distance.
Resistance Training: Hypertrophy.</t>
  </si>
  <si>
    <t>TABATA (20 Sec On : 10 Sec Off)</t>
  </si>
  <si>
    <t>Tuesday's Circuit: Conduct maximal speed for each exercise during each Tabata. 1 round of each.
Running: Long, Slow Distance.
Resistance Training: Hypertrophy.</t>
  </si>
  <si>
    <t>H-P/U = Handstand Push Up.
Running: Lactate Threshold &amp; Long, Slow Distance.
Resistance Training: Strength.</t>
  </si>
  <si>
    <t>Tuesday's Circuit: Feel free to stop when required but complete the exercise repetitions before moving to the next exercise.
Running: Lactate Threshold &amp; Long, Slow Distance.
Resistance Training: Strength &amp; Endurance.</t>
  </si>
  <si>
    <t>This week should take place last prior to departing for OCS. If you are repeating parts of the program, it is recommended week 10 is repeated last.
Running: Lactate Threshold &amp; Long, Slow Distance.
Resistance Training: Strength.</t>
  </si>
  <si>
    <r>
      <rPr>
        <b/>
        <sz val="10"/>
        <color theme="1"/>
        <rFont val="Arial"/>
        <family val="2"/>
      </rPr>
      <t>Direction:</t>
    </r>
    <r>
      <rPr>
        <sz val="10"/>
        <color theme="1"/>
        <rFont val="Arial"/>
        <family val="2"/>
      </rPr>
      <t xml:space="preserve">
1. Input your data into the PFS.
2. 'Other Training' must be integrated into each week.
3. Prioritise Circuit Training over the Resistance Alternative unless strength is particularly poor.
4. Complete Circuit list in order to complete 1 round.
5. Prioritise Technique and Intensity.
6. Research online if you are unsure of the exercise. Some techniques are explained on the USMC OCS Portal.
7. Feel free to repeat certain parts  if you have finished the program and there is space prior to arrival at OCS.
8. +/- 5 Bpm will provide you with your zone for your watch from the Bpm stated in the program i.e. working at 169bpm, I would input 164 min and 174 max for my zone.
</t>
    </r>
  </si>
  <si>
    <t>By CSgt Burley</t>
  </si>
  <si>
    <t>Follow the Stretch routine online at:
https://www.trngcmd.marines.mil/Units/Northeast/Officer-Candidates-School/GENERAL-INFORMATION/PHYSICAL-FITNESS-DOCUMENTS/</t>
  </si>
  <si>
    <t>Follow the Stretch routine and Techniques online at:
https://www.trngcmd.marines.mil/Units/Northeast/Officer-Candidates-School/GENERAL-INFORMATION/PHYSICAL-FITNESS-DOCUMENTS/</t>
  </si>
  <si>
    <t>Friday's Circuit: Core strength intensive. Particularly advantageous towards the Obstacle Course, especially the Rope climb. Ensure Core Strength is not disregarded. 
View the Obstacle Course at: https://www.trngcmd.marines.mil/Units/Northeast/Officer-Candidates-School/GENERAL-INFORMATION/PHYSICAL-FITNESS-DOCUMENTS/
Running: Interval VO2 Max &amp; Long, Slow Distance.
Resistance Training: Strength.</t>
  </si>
  <si>
    <t>Friday's Circuit: Core strength intensive. Particularly advantageous towards the Obstacle Course, especially the Rope climb. Ensure Core Strength is not disregarded. 
View the Obstacle Course at:
https://www.trngcmd.marines.mil/Units/Northeast/Officer-Candidates-School/GENERAL-INFORMATION/PHYSICAL-FITNESS-DOCUMENTS/
Running: Interval VO2 Max &amp; Long, Slow Distance.
Resistance Training: Strength &amp; Endurance.</t>
  </si>
  <si>
    <t>Follow the Stretch routine online at: 
https://www.trngcmd.marines.mil/Units/Northeast/Officer-Candidates-School/GENERAL-INFORMATION/PHYSICAL-FITNESS-DOCUMENTS/</t>
  </si>
  <si>
    <t>For information on how to conduct the 1RM &amp; 5RM protocol, please visit:
The 5RM protocol should be used if new to or unconfident with the exercise. 
If you want to skip this protocol, use or find the weight that enables you to reach your peak at the designated amount of repetitions displayed in this program. Find more information at: https://www.trngcmd.marines.mil/Units/Northeast/Officer-Candidates-School/GENERAL-INFORMATION/PHYSICAL-FITNESS-DOCUMENTS/</t>
  </si>
  <si>
    <t>Officer Candidate School Physical Training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</si>
</sst>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Arial"/>
      <family val="2"/>
    </font>
    <font>
      <b/>
      <sz val="10"/>
      <color rgb="FFFFFFFF"/>
      <name val="Arial"/>
      <family val="2"/>
    </font>
    <font>
      <sz val="10"/>
      <color theme="1"/>
      <name val="Arial"/>
      <family val="2"/>
    </font>
    <font>
      <i/>
      <sz val="10"/>
      <color theme="1"/>
      <name val="Arial"/>
      <family val="2"/>
    </font>
    <font>
      <b/>
      <sz val="16"/>
      <color theme="1"/>
      <name val="Arial"/>
      <family val="2"/>
    </font>
    <font>
      <sz val="8"/>
      <name val="Calibri"/>
      <family val="2"/>
      <scheme val="minor"/>
    </font>
    <font>
      <b/>
      <sz val="11"/>
      <color theme="1"/>
      <name val="Calibri"/>
      <family val="2"/>
      <scheme val="minor"/>
    </font>
    <font>
      <sz val="8"/>
      <color theme="1"/>
      <name val="Arial"/>
      <family val="2"/>
    </font>
    <font>
      <sz val="9"/>
      <color theme="1"/>
      <name val="Arial"/>
      <family val="2"/>
    </font>
  </fonts>
  <fills count="12">
    <fill>
      <patternFill patternType="none"/>
    </fill>
    <fill>
      <patternFill patternType="gray125"/>
    </fill>
    <fill>
      <patternFill patternType="solid">
        <fgColor rgb="FF990033"/>
        <bgColor indexed="64"/>
      </patternFill>
    </fill>
    <fill>
      <patternFill patternType="solid">
        <fgColor rgb="FFFF99CC"/>
        <bgColor indexed="64"/>
      </patternFill>
    </fill>
    <fill>
      <patternFill patternType="solid">
        <fgColor rgb="FFFFFFFF"/>
        <bgColor indexed="64"/>
      </patternFill>
    </fill>
    <fill>
      <patternFill patternType="solid">
        <fgColor rgb="FFE36C0A"/>
        <bgColor indexed="64"/>
      </patternFill>
    </fill>
    <fill>
      <patternFill patternType="solid">
        <fgColor rgb="FFFABF8F"/>
        <bgColor indexed="64"/>
      </patternFill>
    </fill>
    <fill>
      <patternFill patternType="solid">
        <fgColor rgb="FF0070C0"/>
        <bgColor indexed="64"/>
      </patternFill>
    </fill>
    <fill>
      <patternFill patternType="solid">
        <fgColor rgb="FF99CCFF"/>
        <bgColor indexed="64"/>
      </patternFill>
    </fill>
    <fill>
      <patternFill patternType="solid">
        <fgColor rgb="FF00B050"/>
        <bgColor indexed="64"/>
      </patternFill>
    </fill>
    <fill>
      <patternFill patternType="solid">
        <fgColor rgb="FF66FF99"/>
        <bgColor indexed="64"/>
      </patternFill>
    </fill>
    <fill>
      <patternFill patternType="solid">
        <fgColor rgb="FFC00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ck">
        <color indexed="64"/>
      </right>
      <top style="medium">
        <color indexed="64"/>
      </top>
      <bottom style="medium">
        <color indexed="64"/>
      </bottom>
      <diagonal/>
    </border>
  </borders>
  <cellStyleXfs count="1">
    <xf numFmtId="0" fontId="0" fillId="0" borderId="0"/>
  </cellStyleXfs>
  <cellXfs count="168">
    <xf numFmtId="0" fontId="0" fillId="0" borderId="0" xfId="0"/>
    <xf numFmtId="9" fontId="3" fillId="3" borderId="7" xfId="0" applyNumberFormat="1" applyFont="1" applyFill="1" applyBorder="1" applyAlignment="1">
      <alignment horizontal="center" vertical="center" wrapText="1"/>
    </xf>
    <xf numFmtId="0" fontId="4" fillId="8" borderId="4" xfId="0" applyFont="1" applyFill="1" applyBorder="1" applyAlignment="1">
      <alignment vertical="center" wrapText="1"/>
    </xf>
    <xf numFmtId="0" fontId="4" fillId="8" borderId="7" xfId="0" applyFont="1" applyFill="1" applyBorder="1" applyAlignment="1">
      <alignment horizontal="center" vertical="center" wrapText="1"/>
    </xf>
    <xf numFmtId="0" fontId="3" fillId="8" borderId="10" xfId="0" applyFont="1" applyFill="1" applyBorder="1" applyAlignment="1">
      <alignment vertical="center" wrapText="1"/>
    </xf>
    <xf numFmtId="0" fontId="3" fillId="8" borderId="4" xfId="0" applyFont="1" applyFill="1" applyBorder="1" applyAlignment="1">
      <alignment vertical="center" wrapText="1"/>
    </xf>
    <xf numFmtId="0" fontId="3" fillId="3" borderId="7" xfId="0" applyFont="1" applyFill="1" applyBorder="1" applyAlignment="1" applyProtection="1">
      <alignment horizontal="center" vertical="center" wrapText="1"/>
      <protection hidden="1"/>
    </xf>
    <xf numFmtId="1" fontId="3" fillId="3" borderId="7" xfId="0" applyNumberFormat="1" applyFont="1" applyFill="1" applyBorder="1" applyAlignment="1" applyProtection="1">
      <alignment horizontal="center" vertical="center" wrapText="1"/>
      <protection hidden="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3" fillId="10" borderId="11" xfId="0" applyFont="1" applyFill="1" applyBorder="1" applyAlignment="1">
      <alignment vertical="center" wrapText="1"/>
    </xf>
    <xf numFmtId="0" fontId="3" fillId="10" borderId="12" xfId="0" applyFont="1" applyFill="1" applyBorder="1" applyAlignment="1">
      <alignment vertical="center" wrapText="1"/>
    </xf>
    <xf numFmtId="0" fontId="3" fillId="10" borderId="13" xfId="0" applyFont="1" applyFill="1" applyBorder="1" applyAlignment="1">
      <alignment vertical="center" wrapText="1"/>
    </xf>
    <xf numFmtId="0" fontId="3" fillId="10" borderId="5" xfId="0" applyFont="1" applyFill="1" applyBorder="1" applyAlignment="1">
      <alignment vertical="center" wrapText="1"/>
    </xf>
    <xf numFmtId="0" fontId="3" fillId="10" borderId="6" xfId="0" applyFont="1" applyFill="1" applyBorder="1" applyAlignment="1">
      <alignment vertical="center" wrapText="1"/>
    </xf>
    <xf numFmtId="0" fontId="3" fillId="10" borderId="7" xfId="0" applyFont="1" applyFill="1" applyBorder="1" applyAlignment="1">
      <alignment vertical="center" wrapText="1"/>
    </xf>
    <xf numFmtId="0" fontId="3" fillId="10" borderId="11" xfId="0" applyFont="1" applyFill="1" applyBorder="1" applyAlignment="1">
      <alignment horizontal="left" vertical="center" wrapText="1"/>
    </xf>
    <xf numFmtId="0" fontId="3" fillId="10" borderId="12" xfId="0" applyFont="1" applyFill="1" applyBorder="1" applyAlignment="1">
      <alignment horizontal="left" vertical="center" wrapText="1"/>
    </xf>
    <xf numFmtId="0" fontId="3" fillId="10" borderId="13"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10" borderId="7" xfId="0" applyFont="1" applyFill="1" applyBorder="1" applyAlignment="1">
      <alignment horizontal="left" vertical="center" wrapText="1"/>
    </xf>
    <xf numFmtId="0" fontId="3" fillId="10" borderId="1" xfId="0" applyFont="1" applyFill="1" applyBorder="1" applyAlignment="1">
      <alignment vertical="center" wrapText="1"/>
    </xf>
    <xf numFmtId="0" fontId="3" fillId="10" borderId="2" xfId="0" applyFont="1" applyFill="1" applyBorder="1" applyAlignment="1">
      <alignment vertical="center" wrapText="1"/>
    </xf>
    <xf numFmtId="0" fontId="3" fillId="10" borderId="3" xfId="0" applyFont="1" applyFill="1" applyBorder="1" applyAlignment="1">
      <alignment vertical="center"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top" wrapText="1"/>
    </xf>
    <xf numFmtId="0" fontId="0" fillId="8" borderId="8" xfId="0" applyFill="1" applyBorder="1" applyAlignment="1">
      <alignment horizontal="left" vertical="top" wrapText="1"/>
    </xf>
    <xf numFmtId="0" fontId="0" fillId="8" borderId="0" xfId="0" applyFill="1" applyBorder="1" applyAlignment="1">
      <alignment horizontal="left" vertical="top" wrapText="1"/>
    </xf>
    <xf numFmtId="0" fontId="0" fillId="8" borderId="9"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8" borderId="7" xfId="0" applyFill="1" applyBorder="1" applyAlignment="1">
      <alignment horizontal="left" vertical="top" wrapText="1"/>
    </xf>
    <xf numFmtId="0" fontId="7" fillId="8" borderId="1" xfId="0"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3" xfId="0" applyFont="1" applyFill="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3" borderId="11" xfId="0" applyFont="1" applyFill="1" applyBorder="1" applyAlignment="1">
      <alignment vertical="top"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1" fontId="3" fillId="3" borderId="1" xfId="0" applyNumberFormat="1" applyFont="1" applyFill="1" applyBorder="1" applyAlignment="1" applyProtection="1">
      <alignment horizontal="center" vertical="center" wrapText="1"/>
      <protection hidden="1"/>
    </xf>
    <xf numFmtId="1" fontId="3" fillId="3" borderId="3" xfId="0" applyNumberFormat="1" applyFont="1" applyFill="1" applyBorder="1" applyAlignment="1" applyProtection="1">
      <alignment horizontal="center" vertical="center" wrapText="1"/>
      <protection hidden="1"/>
    </xf>
    <xf numFmtId="0" fontId="9" fillId="10" borderId="11" xfId="0" applyFont="1" applyFill="1" applyBorder="1" applyAlignment="1">
      <alignment horizontal="left" vertical="top" wrapText="1"/>
    </xf>
    <xf numFmtId="0" fontId="3" fillId="10" borderId="12" xfId="0" applyFont="1" applyFill="1" applyBorder="1" applyAlignment="1">
      <alignment horizontal="left" vertical="top" wrapText="1"/>
    </xf>
    <xf numFmtId="0" fontId="3" fillId="10" borderId="13" xfId="0" applyFont="1" applyFill="1" applyBorder="1" applyAlignment="1">
      <alignment horizontal="left" vertical="top" wrapText="1"/>
    </xf>
    <xf numFmtId="0" fontId="3" fillId="10" borderId="5" xfId="0" applyFont="1" applyFill="1" applyBorder="1" applyAlignment="1">
      <alignment horizontal="left" vertical="top" wrapText="1"/>
    </xf>
    <xf numFmtId="0" fontId="3" fillId="10" borderId="6" xfId="0" applyFont="1" applyFill="1" applyBorder="1" applyAlignment="1">
      <alignment horizontal="left" vertical="top" wrapText="1"/>
    </xf>
    <xf numFmtId="0" fontId="3" fillId="10" borderId="7"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0" xfId="0" applyFont="1" applyFill="1" applyAlignment="1">
      <alignment horizontal="left" vertical="top" wrapText="1"/>
    </xf>
    <xf numFmtId="1" fontId="3" fillId="6" borderId="1" xfId="0" applyNumberFormat="1" applyFont="1" applyFill="1" applyBorder="1" applyAlignment="1" applyProtection="1">
      <alignment horizontal="center" vertical="center" wrapText="1"/>
      <protection hidden="1"/>
    </xf>
    <xf numFmtId="1" fontId="3" fillId="6" borderId="2" xfId="0" applyNumberFormat="1" applyFont="1" applyFill="1" applyBorder="1" applyAlignment="1" applyProtection="1">
      <alignment horizontal="center" vertical="center" wrapText="1"/>
      <protection hidden="1"/>
    </xf>
    <xf numFmtId="1" fontId="3" fillId="6" borderId="3" xfId="0" applyNumberFormat="1" applyFont="1" applyFill="1" applyBorder="1" applyAlignment="1" applyProtection="1">
      <alignment horizontal="center" vertical="center" wrapText="1"/>
      <protection hidden="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4" fillId="8" borderId="1" xfId="0" applyFont="1" applyFill="1" applyBorder="1" applyAlignment="1">
      <alignment vertical="center" wrapText="1"/>
    </xf>
    <xf numFmtId="0" fontId="4" fillId="8" borderId="3"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2" xfId="0" applyFont="1" applyFill="1" applyBorder="1" applyAlignment="1">
      <alignment vertical="center" wrapText="1"/>
    </xf>
    <xf numFmtId="0" fontId="3" fillId="8" borderId="11" xfId="0" applyFont="1" applyFill="1" applyBorder="1" applyAlignment="1">
      <alignment vertical="center" wrapText="1"/>
    </xf>
    <xf numFmtId="0" fontId="3" fillId="8" borderId="13" xfId="0" applyFont="1" applyFill="1" applyBorder="1" applyAlignment="1">
      <alignment vertical="center" wrapText="1"/>
    </xf>
    <xf numFmtId="0" fontId="3" fillId="8" borderId="8" xfId="0" applyFont="1" applyFill="1" applyBorder="1" applyAlignment="1">
      <alignment vertical="center" wrapText="1"/>
    </xf>
    <xf numFmtId="0" fontId="3" fillId="8" borderId="9" xfId="0" applyFont="1" applyFill="1" applyBorder="1" applyAlignment="1">
      <alignment vertical="center" wrapText="1"/>
    </xf>
    <xf numFmtId="0" fontId="3" fillId="8" borderId="12" xfId="0" applyFont="1" applyFill="1" applyBorder="1" applyAlignment="1">
      <alignment vertical="center" wrapText="1"/>
    </xf>
    <xf numFmtId="0" fontId="3" fillId="8" borderId="0" xfId="0" applyFont="1" applyFill="1" applyBorder="1" applyAlignment="1">
      <alignment vertical="center" wrapText="1"/>
    </xf>
    <xf numFmtId="0" fontId="3" fillId="8" borderId="5" xfId="0" applyFont="1" applyFill="1" applyBorder="1" applyAlignment="1">
      <alignment vertical="center" wrapText="1"/>
    </xf>
    <xf numFmtId="0" fontId="3" fillId="8" borderId="6" xfId="0" applyFont="1" applyFill="1" applyBorder="1" applyAlignment="1">
      <alignment vertical="center" wrapText="1"/>
    </xf>
    <xf numFmtId="0" fontId="3" fillId="8" borderId="7" xfId="0" applyFont="1" applyFill="1" applyBorder="1" applyAlignment="1">
      <alignment vertical="center" wrapText="1"/>
    </xf>
    <xf numFmtId="0" fontId="3" fillId="8" borderId="8" xfId="0" applyFont="1" applyFill="1" applyBorder="1" applyAlignment="1">
      <alignment horizontal="center" vertical="top" wrapText="1"/>
    </xf>
    <xf numFmtId="0" fontId="3" fillId="8" borderId="9" xfId="0" applyFont="1" applyFill="1" applyBorder="1" applyAlignment="1">
      <alignment horizontal="center" vertical="top" wrapText="1"/>
    </xf>
    <xf numFmtId="0" fontId="3" fillId="8" borderId="1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0" fillId="8" borderId="8" xfId="0" applyFill="1" applyBorder="1" applyAlignment="1">
      <alignment vertical="top" wrapText="1"/>
    </xf>
    <xf numFmtId="0" fontId="0" fillId="8" borderId="0" xfId="0" applyFill="1" applyBorder="1" applyAlignment="1">
      <alignment vertical="top" wrapText="1"/>
    </xf>
    <xf numFmtId="0" fontId="0" fillId="8" borderId="9" xfId="0" applyFill="1" applyBorder="1" applyAlignment="1">
      <alignmen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8" borderId="14"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 fillId="8" borderId="0" xfId="0" applyFont="1" applyFill="1" applyAlignment="1">
      <alignment vertical="center" wrapText="1"/>
    </xf>
    <xf numFmtId="0" fontId="0" fillId="8" borderId="8" xfId="0" applyFill="1" applyBorder="1" applyAlignment="1">
      <alignment horizontal="center" vertical="top" wrapText="1"/>
    </xf>
    <xf numFmtId="0" fontId="0" fillId="8" borderId="9" xfId="0" applyFill="1" applyBorder="1" applyAlignment="1">
      <alignment horizontal="center" vertical="top" wrapText="1"/>
    </xf>
    <xf numFmtId="20" fontId="3" fillId="8" borderId="8" xfId="0" applyNumberFormat="1" applyFont="1" applyFill="1" applyBorder="1" applyAlignment="1">
      <alignment horizontal="center" vertical="center" wrapText="1"/>
    </xf>
    <xf numFmtId="20" fontId="3" fillId="8" borderId="11" xfId="0" applyNumberFormat="1" applyFont="1" applyFill="1" applyBorder="1" applyAlignment="1">
      <alignment horizontal="center" vertical="center" wrapText="1"/>
    </xf>
    <xf numFmtId="0" fontId="3" fillId="8" borderId="8"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520699</xdr:colOff>
      <xdr:row>15</xdr:row>
      <xdr:rowOff>342900</xdr:rowOff>
    </xdr:from>
    <xdr:to>
      <xdr:col>10</xdr:col>
      <xdr:colOff>0</xdr:colOff>
      <xdr:row>15</xdr:row>
      <xdr:rowOff>3378200</xdr:rowOff>
    </xdr:to>
    <xdr:grpSp>
      <xdr:nvGrpSpPr>
        <xdr:cNvPr id="58" name="Group 57">
          <a:extLst>
            <a:ext uri="{FF2B5EF4-FFF2-40B4-BE49-F238E27FC236}">
              <a16:creationId xmlns:a16="http://schemas.microsoft.com/office/drawing/2014/main" id="{9B4D888F-BE4D-E74D-AE19-1E4CB59EAB60}"/>
            </a:ext>
          </a:extLst>
        </xdr:cNvPr>
        <xdr:cNvGrpSpPr/>
      </xdr:nvGrpSpPr>
      <xdr:grpSpPr>
        <a:xfrm>
          <a:off x="520699" y="5569438"/>
          <a:ext cx="5145455" cy="3035300"/>
          <a:chOff x="13944599" y="11743028"/>
          <a:chExt cx="4787901" cy="3092404"/>
        </a:xfrm>
      </xdr:grpSpPr>
      <xdr:grpSp>
        <xdr:nvGrpSpPr>
          <xdr:cNvPr id="56" name="Group 55">
            <a:extLst>
              <a:ext uri="{FF2B5EF4-FFF2-40B4-BE49-F238E27FC236}">
                <a16:creationId xmlns:a16="http://schemas.microsoft.com/office/drawing/2014/main" id="{FC5778C4-F4DC-B34A-9D8F-86B0FC7CA67B}"/>
              </a:ext>
            </a:extLst>
          </xdr:cNvPr>
          <xdr:cNvGrpSpPr/>
        </xdr:nvGrpSpPr>
        <xdr:grpSpPr>
          <a:xfrm>
            <a:off x="13944599" y="11743028"/>
            <a:ext cx="4787901" cy="3092404"/>
            <a:chOff x="13944599" y="11743028"/>
            <a:chExt cx="4787901" cy="3092404"/>
          </a:xfrm>
        </xdr:grpSpPr>
        <xdr:grpSp>
          <xdr:nvGrpSpPr>
            <xdr:cNvPr id="53" name="Group 52">
              <a:extLst>
                <a:ext uri="{FF2B5EF4-FFF2-40B4-BE49-F238E27FC236}">
                  <a16:creationId xmlns:a16="http://schemas.microsoft.com/office/drawing/2014/main" id="{CA23B231-1152-6C43-9830-F74804034E0E}"/>
                </a:ext>
              </a:extLst>
            </xdr:cNvPr>
            <xdr:cNvGrpSpPr/>
          </xdr:nvGrpSpPr>
          <xdr:grpSpPr>
            <a:xfrm>
              <a:off x="13944599" y="11743028"/>
              <a:ext cx="4787901" cy="3092404"/>
              <a:chOff x="11252199" y="11222328"/>
              <a:chExt cx="4787901" cy="3092404"/>
            </a:xfrm>
          </xdr:grpSpPr>
          <xdr:grpSp>
            <xdr:nvGrpSpPr>
              <xdr:cNvPr id="52" name="Group 51">
                <a:extLst>
                  <a:ext uri="{FF2B5EF4-FFF2-40B4-BE49-F238E27FC236}">
                    <a16:creationId xmlns:a16="http://schemas.microsoft.com/office/drawing/2014/main" id="{4CE47CE9-459C-3A47-970B-678E49A4EFE2}"/>
                  </a:ext>
                </a:extLst>
              </xdr:cNvPr>
              <xdr:cNvGrpSpPr/>
            </xdr:nvGrpSpPr>
            <xdr:grpSpPr>
              <a:xfrm>
                <a:off x="11252199" y="11222328"/>
                <a:ext cx="4787901" cy="3092404"/>
                <a:chOff x="11252199" y="11222328"/>
                <a:chExt cx="4787901" cy="3092404"/>
              </a:xfrm>
            </xdr:grpSpPr>
            <xdr:pic>
              <xdr:nvPicPr>
                <xdr:cNvPr id="46" name="Picture 45">
                  <a:extLst>
                    <a:ext uri="{FF2B5EF4-FFF2-40B4-BE49-F238E27FC236}">
                      <a16:creationId xmlns:a16="http://schemas.microsoft.com/office/drawing/2014/main" id="{408EB8F4-7018-5045-8261-9284AFA2EB89}"/>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aturation sat="400000"/>
                          </a14:imgEffect>
                        </a14:imgLayer>
                      </a14:imgProps>
                    </a:ext>
                    <a:ext uri="{28A0092B-C50C-407E-A947-70E740481C1C}">
                      <a14:useLocalDpi xmlns:a14="http://schemas.microsoft.com/office/drawing/2010/main" val="0"/>
                    </a:ext>
                  </a:extLst>
                </a:blip>
                <a:srcRect b="4017"/>
                <a:stretch/>
              </xdr:blipFill>
              <xdr:spPr>
                <a:xfrm>
                  <a:off x="11252199" y="11222328"/>
                  <a:ext cx="4787900" cy="3092404"/>
                </a:xfrm>
                <a:prstGeom prst="rect">
                  <a:avLst/>
                </a:prstGeom>
              </xdr:spPr>
            </xdr:pic>
            <xdr:sp macro="" textlink="">
              <xdr:nvSpPr>
                <xdr:cNvPr id="48" name="Rectangle 47">
                  <a:extLst>
                    <a:ext uri="{FF2B5EF4-FFF2-40B4-BE49-F238E27FC236}">
                      <a16:creationId xmlns:a16="http://schemas.microsoft.com/office/drawing/2014/main" id="{6CB11D96-8A1D-0843-AE8A-42A0147DF5AC}"/>
                    </a:ext>
                  </a:extLst>
                </xdr:cNvPr>
                <xdr:cNvSpPr/>
              </xdr:nvSpPr>
              <xdr:spPr>
                <a:xfrm>
                  <a:off x="14693900" y="12204700"/>
                  <a:ext cx="1346200" cy="419100"/>
                </a:xfrm>
                <a:prstGeom prst="rect">
                  <a:avLst/>
                </a:prstGeom>
                <a:solidFill>
                  <a:schemeClr val="bg1"/>
                </a:solidFill>
              </xdr:spPr>
              <xdr:txBody>
                <a:bodyPr wrap="none" lIns="91440" tIns="45720" rIns="91440" bIns="45720">
                  <a:noAutofit/>
                </a:bodyPr>
                <a:lstStyle/>
                <a:p>
                  <a:pPr algn="ctr"/>
                  <a:r>
                    <a:rPr lang="en-US" sz="1200" b="0" cap="none" spc="0">
                      <a:ln w="0"/>
                      <a:solidFill>
                        <a:schemeClr val="tx1"/>
                      </a:solidFill>
                      <a:effectLst/>
                      <a:latin typeface="Arial" panose="020B0604020202020204" pitchFamily="34" charset="0"/>
                      <a:cs typeface="Arial" panose="020B0604020202020204" pitchFamily="34" charset="0"/>
                    </a:rPr>
                    <a:t>PLANNED</a:t>
                  </a:r>
                </a:p>
                <a:p>
                  <a:pPr algn="ctr"/>
                  <a:r>
                    <a:rPr lang="en-US" sz="1200" b="0" cap="none" spc="0">
                      <a:ln w="0"/>
                      <a:solidFill>
                        <a:schemeClr val="tx1"/>
                      </a:solidFill>
                      <a:effectLst/>
                      <a:latin typeface="Arial" panose="020B0604020202020204" pitchFamily="34" charset="0"/>
                      <a:cs typeface="Arial" panose="020B0604020202020204" pitchFamily="34" charset="0"/>
                    </a:rPr>
                    <a:t>RECOVERY</a:t>
                  </a:r>
                </a:p>
              </xdr:txBody>
            </xdr:sp>
          </xdr:grpSp>
          <xdr:sp macro="" textlink="">
            <xdr:nvSpPr>
              <xdr:cNvPr id="50" name="Rectangle 49">
                <a:extLst>
                  <a:ext uri="{FF2B5EF4-FFF2-40B4-BE49-F238E27FC236}">
                    <a16:creationId xmlns:a16="http://schemas.microsoft.com/office/drawing/2014/main" id="{9E85C3AD-9F9C-8E49-91F2-FADBA36A37ED}"/>
                  </a:ext>
                </a:extLst>
              </xdr:cNvPr>
              <xdr:cNvSpPr/>
            </xdr:nvSpPr>
            <xdr:spPr>
              <a:xfrm>
                <a:off x="12598400" y="11726945"/>
                <a:ext cx="1346200" cy="419100"/>
              </a:xfrm>
              <a:prstGeom prst="rect">
                <a:avLst/>
              </a:prstGeom>
              <a:solidFill>
                <a:schemeClr val="bg1"/>
              </a:solidFill>
            </xdr:spPr>
            <xdr:txBody>
              <a:bodyPr wrap="none" lIns="91440" tIns="45720" rIns="91440" bIns="45720">
                <a:noAutofit/>
              </a:bodyPr>
              <a:lstStyle/>
              <a:p>
                <a:pPr algn="ctr"/>
                <a:r>
                  <a:rPr lang="en-US" sz="1200" b="0" cap="none" spc="0">
                    <a:ln w="0"/>
                    <a:solidFill>
                      <a:schemeClr val="tx1"/>
                    </a:solidFill>
                    <a:effectLst/>
                    <a:latin typeface="Arial" panose="020B0604020202020204" pitchFamily="34" charset="0"/>
                    <a:cs typeface="Arial" panose="020B0604020202020204" pitchFamily="34" charset="0"/>
                  </a:rPr>
                  <a:t>PLANNED</a:t>
                </a:r>
              </a:p>
              <a:p>
                <a:pPr algn="ctr"/>
                <a:r>
                  <a:rPr lang="en-US" sz="1200" b="0" cap="none" spc="0">
                    <a:ln w="0"/>
                    <a:solidFill>
                      <a:schemeClr val="tx1"/>
                    </a:solidFill>
                    <a:effectLst/>
                    <a:latin typeface="Arial" panose="020B0604020202020204" pitchFamily="34" charset="0"/>
                    <a:cs typeface="Arial" panose="020B0604020202020204" pitchFamily="34" charset="0"/>
                  </a:rPr>
                  <a:t>RECOVERY</a:t>
                </a:r>
              </a:p>
            </xdr:txBody>
          </xdr:sp>
        </xdr:grpSp>
        <xdr:sp macro="" textlink="">
          <xdr:nvSpPr>
            <xdr:cNvPr id="57" name="Rectangle 56">
              <a:extLst>
                <a:ext uri="{FF2B5EF4-FFF2-40B4-BE49-F238E27FC236}">
                  <a16:creationId xmlns:a16="http://schemas.microsoft.com/office/drawing/2014/main" id="{2F85A7DA-CE22-0E41-A074-44E7F467CB08}"/>
                </a:ext>
              </a:extLst>
            </xdr:cNvPr>
            <xdr:cNvSpPr/>
          </xdr:nvSpPr>
          <xdr:spPr>
            <a:xfrm>
              <a:off x="17386300" y="13144500"/>
              <a:ext cx="1346200" cy="381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59" name="Rectangle 58">
            <a:extLst>
              <a:ext uri="{FF2B5EF4-FFF2-40B4-BE49-F238E27FC236}">
                <a16:creationId xmlns:a16="http://schemas.microsoft.com/office/drawing/2014/main" id="{05AEB68A-488C-414E-BEAA-E324A456C19C}"/>
              </a:ext>
            </a:extLst>
          </xdr:cNvPr>
          <xdr:cNvSpPr/>
        </xdr:nvSpPr>
        <xdr:spPr>
          <a:xfrm>
            <a:off x="15240000" y="11823699"/>
            <a:ext cx="1346200" cy="42394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97692</xdr:colOff>
      <xdr:row>0</xdr:row>
      <xdr:rowOff>19817</xdr:rowOff>
    </xdr:from>
    <xdr:to>
      <xdr:col>1</xdr:col>
      <xdr:colOff>146538</xdr:colOff>
      <xdr:row>0</xdr:row>
      <xdr:rowOff>902651</xdr:rowOff>
    </xdr:to>
    <xdr:pic>
      <xdr:nvPicPr>
        <xdr:cNvPr id="11" name="Picture 10" descr="Royal Marines | Royal Navy">
          <a:extLst>
            <a:ext uri="{FF2B5EF4-FFF2-40B4-BE49-F238E27FC236}">
              <a16:creationId xmlns:a16="http://schemas.microsoft.com/office/drawing/2014/main" id="{61C71029-5BE2-4043-9474-3A12AB98B24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692" y="19817"/>
          <a:ext cx="879231" cy="882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117231</xdr:colOff>
      <xdr:row>0</xdr:row>
      <xdr:rowOff>97693</xdr:rowOff>
    </xdr:from>
    <xdr:to>
      <xdr:col>10</xdr:col>
      <xdr:colOff>877698</xdr:colOff>
      <xdr:row>0</xdr:row>
      <xdr:rowOff>859693</xdr:rowOff>
    </xdr:to>
    <xdr:pic>
      <xdr:nvPicPr>
        <xdr:cNvPr id="12" name="Picture 11" descr="USMC EGA Eagle, Globe &amp;amp; Anchor Plaque - Painted">
          <a:extLst>
            <a:ext uri="{FF2B5EF4-FFF2-40B4-BE49-F238E27FC236}">
              <a16:creationId xmlns:a16="http://schemas.microsoft.com/office/drawing/2014/main" id="{AD45FFE6-E987-BC48-9687-E0453656CAF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83385" y="97693"/>
          <a:ext cx="760467"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1"/>
  <sheetViews>
    <sheetView tabSelected="1" zoomScale="130" zoomScaleNormal="130" workbookViewId="0">
      <selection activeCell="I10" sqref="I10:K10"/>
    </sheetView>
  </sheetViews>
  <sheetFormatPr baseColWidth="10" defaultColWidth="8.83203125" defaultRowHeight="15" x14ac:dyDescent="0.2"/>
  <cols>
    <col min="1" max="1" width="10.83203125" customWidth="1"/>
    <col min="2" max="2" width="5.33203125" customWidth="1"/>
    <col min="3" max="3" width="7.1640625" customWidth="1"/>
    <col min="4" max="4" width="5" customWidth="1"/>
    <col min="5" max="5" width="7.6640625" customWidth="1"/>
    <col min="6" max="6" width="8.6640625" customWidth="1"/>
    <col min="7" max="7" width="6.5" customWidth="1"/>
    <col min="8" max="8" width="7.83203125" customWidth="1"/>
    <col min="9" max="9" width="8" customWidth="1"/>
    <col min="10" max="10" width="7.1640625" customWidth="1"/>
    <col min="11" max="11" width="12.6640625" customWidth="1"/>
  </cols>
  <sheetData>
    <row r="1" spans="1:11" ht="73" customHeight="1" thickBot="1" x14ac:dyDescent="0.25">
      <c r="A1" s="53" t="s">
        <v>170</v>
      </c>
      <c r="B1" s="54"/>
      <c r="C1" s="54"/>
      <c r="D1" s="54"/>
      <c r="E1" s="54"/>
      <c r="F1" s="54"/>
      <c r="G1" s="54"/>
      <c r="H1" s="54"/>
      <c r="I1" s="54"/>
      <c r="J1" s="54"/>
      <c r="K1" s="55"/>
    </row>
    <row r="2" spans="1:11" ht="15" customHeight="1" thickBot="1" x14ac:dyDescent="0.25">
      <c r="A2" s="146" t="s">
        <v>163</v>
      </c>
      <c r="B2" s="147"/>
      <c r="C2" s="147"/>
      <c r="D2" s="147"/>
      <c r="E2" s="147"/>
      <c r="F2" s="147"/>
      <c r="G2" s="147"/>
      <c r="H2" s="147"/>
      <c r="I2" s="147"/>
      <c r="J2" s="147"/>
      <c r="K2" s="148"/>
    </row>
    <row r="3" spans="1:11" ht="16" thickBot="1" x14ac:dyDescent="0.25">
      <c r="A3" s="17" t="s">
        <v>134</v>
      </c>
      <c r="B3" s="18"/>
      <c r="C3" s="18"/>
      <c r="D3" s="18"/>
      <c r="E3" s="18"/>
      <c r="F3" s="18"/>
      <c r="G3" s="18"/>
      <c r="H3" s="18"/>
      <c r="I3" s="18"/>
      <c r="J3" s="18"/>
      <c r="K3" s="19"/>
    </row>
    <row r="4" spans="1:11" ht="26.5" customHeight="1" thickBot="1" x14ac:dyDescent="0.25">
      <c r="A4" s="56" t="s">
        <v>0</v>
      </c>
      <c r="B4" s="57"/>
      <c r="C4" s="57"/>
      <c r="D4" s="58"/>
      <c r="E4" s="59" t="s">
        <v>1</v>
      </c>
      <c r="F4" s="60"/>
      <c r="G4" s="60"/>
      <c r="H4" s="61"/>
      <c r="I4" s="59" t="s">
        <v>2</v>
      </c>
      <c r="J4" s="60"/>
      <c r="K4" s="61"/>
    </row>
    <row r="5" spans="1:11" ht="16" thickBot="1" x14ac:dyDescent="0.25">
      <c r="A5" s="62" t="s">
        <v>3</v>
      </c>
      <c r="B5" s="63"/>
      <c r="C5" s="63"/>
      <c r="D5" s="64"/>
      <c r="E5" s="65"/>
      <c r="F5" s="66"/>
      <c r="G5" s="66"/>
      <c r="H5" s="67"/>
      <c r="I5" s="65"/>
      <c r="J5" s="66"/>
      <c r="K5" s="67"/>
    </row>
    <row r="6" spans="1:11" ht="25" customHeight="1" x14ac:dyDescent="0.2">
      <c r="A6" s="68" t="s">
        <v>4</v>
      </c>
      <c r="B6" s="69"/>
      <c r="C6" s="69"/>
      <c r="D6" s="70"/>
      <c r="E6" s="71" t="s">
        <v>6</v>
      </c>
      <c r="F6" s="72"/>
      <c r="G6" s="72"/>
      <c r="H6" s="73"/>
      <c r="I6" s="71" t="s">
        <v>7</v>
      </c>
      <c r="J6" s="72"/>
      <c r="K6" s="73"/>
    </row>
    <row r="7" spans="1:11" ht="37.5" customHeight="1" x14ac:dyDescent="0.2">
      <c r="A7" s="11" t="s">
        <v>5</v>
      </c>
      <c r="B7" s="12"/>
      <c r="C7" s="12"/>
      <c r="D7" s="13"/>
      <c r="E7" s="74"/>
      <c r="F7" s="75"/>
      <c r="G7" s="75"/>
      <c r="H7" s="76"/>
      <c r="I7" s="74" t="s">
        <v>8</v>
      </c>
      <c r="J7" s="75"/>
      <c r="K7" s="76"/>
    </row>
    <row r="8" spans="1:11" ht="25" customHeight="1" thickBot="1" x14ac:dyDescent="0.25">
      <c r="A8" s="14"/>
      <c r="B8" s="15"/>
      <c r="C8" s="15"/>
      <c r="D8" s="16"/>
      <c r="E8" s="77"/>
      <c r="F8" s="78"/>
      <c r="G8" s="78"/>
      <c r="H8" s="79"/>
      <c r="I8" s="77" t="s">
        <v>9</v>
      </c>
      <c r="J8" s="78"/>
      <c r="K8" s="79"/>
    </row>
    <row r="9" spans="1:11" ht="16" thickBot="1" x14ac:dyDescent="0.25">
      <c r="A9" s="56" t="s">
        <v>10</v>
      </c>
      <c r="B9" s="57"/>
      <c r="C9" s="57"/>
      <c r="D9" s="58"/>
      <c r="E9" s="59" t="s">
        <v>60</v>
      </c>
      <c r="F9" s="60"/>
      <c r="G9" s="60"/>
      <c r="H9" s="61"/>
      <c r="I9" s="59" t="s">
        <v>61</v>
      </c>
      <c r="J9" s="60"/>
      <c r="K9" s="61"/>
    </row>
    <row r="10" spans="1:11" ht="16" thickBot="1" x14ac:dyDescent="0.25">
      <c r="A10" s="62" t="s">
        <v>11</v>
      </c>
      <c r="B10" s="63"/>
      <c r="C10" s="63"/>
      <c r="D10" s="64"/>
      <c r="E10" s="65"/>
      <c r="F10" s="66"/>
      <c r="G10" s="66"/>
      <c r="H10" s="67"/>
      <c r="I10" s="65"/>
      <c r="J10" s="66"/>
      <c r="K10" s="67"/>
    </row>
    <row r="11" spans="1:11" ht="16" thickBot="1" x14ac:dyDescent="0.25">
      <c r="A11" s="92">
        <v>0.65</v>
      </c>
      <c r="B11" s="93"/>
      <c r="C11" s="92">
        <v>0.7</v>
      </c>
      <c r="D11" s="93"/>
      <c r="E11" s="92">
        <v>0.75</v>
      </c>
      <c r="F11" s="93"/>
      <c r="G11" s="92">
        <v>0.8</v>
      </c>
      <c r="H11" s="93"/>
      <c r="I11" s="92">
        <v>0.85</v>
      </c>
      <c r="J11" s="93"/>
      <c r="K11" s="1">
        <v>0.9</v>
      </c>
    </row>
    <row r="12" spans="1:11" ht="16" thickBot="1" x14ac:dyDescent="0.25">
      <c r="A12" s="94">
        <f>SUM(E10*0.65)</f>
        <v>0</v>
      </c>
      <c r="B12" s="95"/>
      <c r="C12" s="94">
        <f>SUM(E10*0.7)</f>
        <v>0</v>
      </c>
      <c r="D12" s="95"/>
      <c r="E12" s="94">
        <f>SUM(E10*0.75)</f>
        <v>0</v>
      </c>
      <c r="F12" s="95"/>
      <c r="G12" s="94">
        <f>SUM(E10*0.8)</f>
        <v>0</v>
      </c>
      <c r="H12" s="95"/>
      <c r="I12" s="94">
        <f>SUM(E10*0.85)</f>
        <v>0</v>
      </c>
      <c r="J12" s="95"/>
      <c r="K12" s="6">
        <f>SUM(E10*0.9)</f>
        <v>0</v>
      </c>
    </row>
    <row r="13" spans="1:11" ht="16" thickBot="1" x14ac:dyDescent="0.25">
      <c r="A13" s="96">
        <f>SUM(I10*0.7471)</f>
        <v>0</v>
      </c>
      <c r="B13" s="97"/>
      <c r="C13" s="96">
        <f>SUM(I10*0.8046)</f>
        <v>0</v>
      </c>
      <c r="D13" s="97"/>
      <c r="E13" s="96">
        <f>SUM(I10*0.8621)</f>
        <v>0</v>
      </c>
      <c r="F13" s="97"/>
      <c r="G13" s="96">
        <f>SUM(I10*0.9195)</f>
        <v>0</v>
      </c>
      <c r="H13" s="97"/>
      <c r="I13" s="96">
        <f>SUM(I10*0.977)</f>
        <v>0</v>
      </c>
      <c r="J13" s="97"/>
      <c r="K13" s="7">
        <f>SUM(I10*1.034)</f>
        <v>0</v>
      </c>
    </row>
    <row r="14" spans="1:11" ht="14.5" customHeight="1" x14ac:dyDescent="0.2">
      <c r="A14" s="80" t="s">
        <v>4</v>
      </c>
      <c r="B14" s="81"/>
      <c r="C14" s="81"/>
      <c r="D14" s="82"/>
      <c r="E14" s="8" t="s">
        <v>169</v>
      </c>
      <c r="F14" s="9"/>
      <c r="G14" s="9"/>
      <c r="H14" s="9"/>
      <c r="I14" s="9"/>
      <c r="J14" s="9"/>
      <c r="K14" s="10"/>
    </row>
    <row r="15" spans="1:11" ht="82" customHeight="1" thickBot="1" x14ac:dyDescent="0.25">
      <c r="A15" s="83" t="s">
        <v>138</v>
      </c>
      <c r="B15" s="84"/>
      <c r="C15" s="84"/>
      <c r="D15" s="85"/>
      <c r="E15" s="14"/>
      <c r="F15" s="15"/>
      <c r="G15" s="15"/>
      <c r="H15" s="15"/>
      <c r="I15" s="15"/>
      <c r="J15" s="15"/>
      <c r="K15" s="16"/>
    </row>
    <row r="16" spans="1:11" ht="267" customHeight="1" thickBot="1" x14ac:dyDescent="0.25">
      <c r="A16" s="104"/>
      <c r="B16" s="105"/>
      <c r="C16" s="105"/>
      <c r="D16" s="105"/>
      <c r="E16" s="105"/>
      <c r="F16" s="105"/>
      <c r="G16" s="105"/>
      <c r="H16" s="105"/>
      <c r="I16" s="105"/>
      <c r="J16" s="105"/>
      <c r="K16" s="106"/>
    </row>
    <row r="17" spans="1:11" ht="15" customHeight="1" thickBot="1" x14ac:dyDescent="0.25">
      <c r="A17" s="17" t="s">
        <v>133</v>
      </c>
      <c r="B17" s="18"/>
      <c r="C17" s="18"/>
      <c r="D17" s="18"/>
      <c r="E17" s="18"/>
      <c r="F17" s="18"/>
      <c r="G17" s="18"/>
      <c r="H17" s="18"/>
      <c r="I17" s="18"/>
      <c r="J17" s="18"/>
      <c r="K17" s="19"/>
    </row>
    <row r="18" spans="1:11" ht="15" customHeight="1" x14ac:dyDescent="0.2">
      <c r="A18" s="8" t="s">
        <v>162</v>
      </c>
      <c r="B18" s="9"/>
      <c r="C18" s="9"/>
      <c r="D18" s="10"/>
      <c r="E18" s="8" t="s">
        <v>151</v>
      </c>
      <c r="F18" s="9"/>
      <c r="G18" s="9"/>
      <c r="H18" s="10"/>
      <c r="I18" s="8" t="s">
        <v>154</v>
      </c>
      <c r="J18" s="9"/>
      <c r="K18" s="10"/>
    </row>
    <row r="19" spans="1:11" ht="16" customHeight="1" x14ac:dyDescent="0.2">
      <c r="A19" s="11"/>
      <c r="B19" s="12"/>
      <c r="C19" s="12"/>
      <c r="D19" s="13"/>
      <c r="E19" s="11"/>
      <c r="F19" s="107"/>
      <c r="G19" s="107"/>
      <c r="H19" s="13"/>
      <c r="I19" s="11"/>
      <c r="J19" s="12"/>
      <c r="K19" s="13"/>
    </row>
    <row r="20" spans="1:11" ht="240" customHeight="1" thickBot="1" x14ac:dyDescent="0.25">
      <c r="A20" s="14"/>
      <c r="B20" s="15"/>
      <c r="C20" s="15"/>
      <c r="D20" s="16"/>
      <c r="E20" s="14"/>
      <c r="F20" s="15"/>
      <c r="G20" s="15"/>
      <c r="H20" s="16"/>
      <c r="I20" s="14"/>
      <c r="J20" s="15"/>
      <c r="K20" s="16"/>
    </row>
    <row r="21" spans="1:11" ht="19" customHeight="1" thickBot="1" x14ac:dyDescent="0.25">
      <c r="A21" s="20" t="s">
        <v>43</v>
      </c>
      <c r="B21" s="21"/>
      <c r="C21" s="21"/>
      <c r="D21" s="21"/>
      <c r="E21" s="21"/>
      <c r="F21" s="21"/>
      <c r="G21" s="21"/>
      <c r="H21" s="21"/>
      <c r="I21" s="21"/>
      <c r="J21" s="21"/>
      <c r="K21" s="22"/>
    </row>
    <row r="22" spans="1:11" ht="35" customHeight="1" thickBot="1" x14ac:dyDescent="0.25">
      <c r="A22" s="157" t="s">
        <v>44</v>
      </c>
      <c r="B22" s="158"/>
      <c r="C22" s="158"/>
      <c r="D22" s="159"/>
      <c r="E22" s="157" t="s">
        <v>45</v>
      </c>
      <c r="F22" s="158"/>
      <c r="G22" s="159"/>
      <c r="H22" s="23" t="s">
        <v>46</v>
      </c>
      <c r="I22" s="24"/>
      <c r="J22" s="24"/>
      <c r="K22" s="25"/>
    </row>
    <row r="23" spans="1:11" ht="30" customHeight="1" x14ac:dyDescent="0.2">
      <c r="A23" s="32" t="s">
        <v>47</v>
      </c>
      <c r="B23" s="33"/>
      <c r="C23" s="33"/>
      <c r="D23" s="34"/>
      <c r="E23" s="32" t="s">
        <v>48</v>
      </c>
      <c r="F23" s="33"/>
      <c r="G23" s="34"/>
      <c r="H23" s="98" t="s">
        <v>165</v>
      </c>
      <c r="I23" s="99"/>
      <c r="J23" s="99"/>
      <c r="K23" s="100"/>
    </row>
    <row r="24" spans="1:11" ht="45" customHeight="1" thickBot="1" x14ac:dyDescent="0.25">
      <c r="A24" s="35"/>
      <c r="B24" s="36"/>
      <c r="C24" s="36"/>
      <c r="D24" s="37"/>
      <c r="E24" s="35"/>
      <c r="F24" s="36"/>
      <c r="G24" s="37"/>
      <c r="H24" s="101"/>
      <c r="I24" s="102"/>
      <c r="J24" s="102"/>
      <c r="K24" s="103"/>
    </row>
    <row r="25" spans="1:11" ht="54.5" customHeight="1" thickBot="1" x14ac:dyDescent="0.25">
      <c r="A25" s="154" t="s">
        <v>49</v>
      </c>
      <c r="B25" s="155"/>
      <c r="C25" s="155"/>
      <c r="D25" s="156"/>
      <c r="E25" s="154" t="s">
        <v>50</v>
      </c>
      <c r="F25" s="155"/>
      <c r="G25" s="156"/>
      <c r="H25" s="38" t="s">
        <v>51</v>
      </c>
      <c r="I25" s="39"/>
      <c r="J25" s="39"/>
      <c r="K25" s="40"/>
    </row>
    <row r="26" spans="1:11" ht="35" customHeight="1" thickBot="1" x14ac:dyDescent="0.25">
      <c r="A26" s="154" t="s">
        <v>52</v>
      </c>
      <c r="B26" s="155"/>
      <c r="C26" s="155"/>
      <c r="D26" s="156"/>
      <c r="E26" s="154" t="s">
        <v>53</v>
      </c>
      <c r="F26" s="155"/>
      <c r="G26" s="156"/>
      <c r="H26" s="38" t="s">
        <v>141</v>
      </c>
      <c r="I26" s="39"/>
      <c r="J26" s="39"/>
      <c r="K26" s="40"/>
    </row>
    <row r="27" spans="1:11" ht="16" thickBot="1" x14ac:dyDescent="0.25">
      <c r="A27" s="86" t="s">
        <v>12</v>
      </c>
      <c r="B27" s="87"/>
      <c r="C27" s="87"/>
      <c r="D27" s="87"/>
      <c r="E27" s="87"/>
      <c r="F27" s="87"/>
      <c r="G27" s="87"/>
      <c r="H27" s="87"/>
      <c r="I27" s="87"/>
      <c r="J27" s="87"/>
      <c r="K27" s="88"/>
    </row>
    <row r="28" spans="1:11" ht="16" thickBot="1" x14ac:dyDescent="0.25">
      <c r="A28" s="89" t="s">
        <v>139</v>
      </c>
      <c r="B28" s="90"/>
      <c r="C28" s="90"/>
      <c r="D28" s="90"/>
      <c r="E28" s="90"/>
      <c r="F28" s="90"/>
      <c r="G28" s="90"/>
      <c r="H28" s="90"/>
      <c r="I28" s="90"/>
      <c r="J28" s="90"/>
      <c r="K28" s="91"/>
    </row>
    <row r="29" spans="1:11" ht="15" customHeight="1" thickBot="1" x14ac:dyDescent="0.25">
      <c r="A29" s="120" t="s">
        <v>55</v>
      </c>
      <c r="B29" s="121"/>
      <c r="C29" s="121"/>
      <c r="D29" s="121"/>
      <c r="E29" s="121"/>
      <c r="F29" s="122"/>
      <c r="G29" s="120" t="s">
        <v>56</v>
      </c>
      <c r="H29" s="121"/>
      <c r="I29" s="121"/>
      <c r="J29" s="121"/>
      <c r="K29" s="122"/>
    </row>
    <row r="30" spans="1:11" ht="14.5" customHeight="1" thickBot="1" x14ac:dyDescent="0.25">
      <c r="A30" s="120" t="s">
        <v>74</v>
      </c>
      <c r="B30" s="121"/>
      <c r="C30" s="122"/>
      <c r="D30" s="120" t="s">
        <v>13</v>
      </c>
      <c r="E30" s="121"/>
      <c r="F30" s="122"/>
      <c r="G30" s="120" t="s">
        <v>74</v>
      </c>
      <c r="H30" s="121"/>
      <c r="I30" s="122"/>
      <c r="J30" s="120" t="s">
        <v>13</v>
      </c>
      <c r="K30" s="122"/>
    </row>
    <row r="31" spans="1:11" ht="15" customHeight="1" thickBot="1" x14ac:dyDescent="0.25">
      <c r="A31" s="108">
        <f>SUM(I5-E5)*(0.81)+E5</f>
        <v>0</v>
      </c>
      <c r="B31" s="109"/>
      <c r="C31" s="110"/>
      <c r="D31" s="111" t="s">
        <v>14</v>
      </c>
      <c r="E31" s="112"/>
      <c r="F31" s="113"/>
      <c r="G31" s="108">
        <f>SUM(I5-E5)*(0.85)+E5</f>
        <v>0</v>
      </c>
      <c r="H31" s="109"/>
      <c r="I31" s="110"/>
      <c r="J31" s="111" t="s">
        <v>14</v>
      </c>
      <c r="K31" s="113"/>
    </row>
    <row r="32" spans="1:11" ht="15" customHeight="1" thickBot="1" x14ac:dyDescent="0.25">
      <c r="A32" s="114" t="s">
        <v>140</v>
      </c>
      <c r="B32" s="115"/>
      <c r="C32" s="115"/>
      <c r="D32" s="115"/>
      <c r="E32" s="115"/>
      <c r="F32" s="115"/>
      <c r="G32" s="115"/>
      <c r="H32" s="115"/>
      <c r="I32" s="115"/>
      <c r="J32" s="115"/>
      <c r="K32" s="116"/>
    </row>
    <row r="33" spans="1:11" ht="15" customHeight="1" thickBot="1" x14ac:dyDescent="0.25">
      <c r="A33" s="117" t="s">
        <v>15</v>
      </c>
      <c r="B33" s="118"/>
      <c r="C33" s="118"/>
      <c r="D33" s="118"/>
      <c r="E33" s="118"/>
      <c r="F33" s="119"/>
      <c r="G33" s="117" t="s">
        <v>59</v>
      </c>
      <c r="H33" s="118"/>
      <c r="I33" s="118"/>
      <c r="J33" s="118"/>
      <c r="K33" s="119"/>
    </row>
    <row r="34" spans="1:11" ht="14.5" customHeight="1" thickBot="1" x14ac:dyDescent="0.25">
      <c r="A34" s="2" t="s">
        <v>16</v>
      </c>
      <c r="B34" s="125" t="s">
        <v>17</v>
      </c>
      <c r="C34" s="126"/>
      <c r="D34" s="127" t="s">
        <v>18</v>
      </c>
      <c r="E34" s="128"/>
      <c r="F34" s="3" t="s">
        <v>75</v>
      </c>
      <c r="G34" s="125" t="s">
        <v>16</v>
      </c>
      <c r="H34" s="129"/>
      <c r="I34" s="126"/>
      <c r="J34" s="127" t="s">
        <v>19</v>
      </c>
      <c r="K34" s="128"/>
    </row>
    <row r="35" spans="1:11" ht="16" customHeight="1" x14ac:dyDescent="0.2">
      <c r="A35" s="4" t="s">
        <v>135</v>
      </c>
      <c r="B35" s="130" t="s">
        <v>95</v>
      </c>
      <c r="C35" s="131"/>
      <c r="D35" s="141">
        <v>10</v>
      </c>
      <c r="E35" s="142"/>
      <c r="F35" s="149">
        <v>5</v>
      </c>
      <c r="G35" s="130" t="s">
        <v>135</v>
      </c>
      <c r="H35" s="134"/>
      <c r="I35" s="131"/>
      <c r="J35" s="141" t="s">
        <v>33</v>
      </c>
      <c r="K35" s="142"/>
    </row>
    <row r="36" spans="1:11" ht="15" customHeight="1" x14ac:dyDescent="0.2">
      <c r="A36" s="4" t="s">
        <v>20</v>
      </c>
      <c r="B36" s="132" t="s">
        <v>24</v>
      </c>
      <c r="C36" s="133"/>
      <c r="D36" s="123">
        <v>20</v>
      </c>
      <c r="E36" s="124"/>
      <c r="F36" s="150"/>
      <c r="G36" s="132" t="s">
        <v>26</v>
      </c>
      <c r="H36" s="135"/>
      <c r="I36" s="133"/>
      <c r="J36" s="123" t="s">
        <v>58</v>
      </c>
      <c r="K36" s="124"/>
    </row>
    <row r="37" spans="1:11" ht="15" customHeight="1" x14ac:dyDescent="0.2">
      <c r="A37" s="4" t="s">
        <v>21</v>
      </c>
      <c r="B37" s="132" t="s">
        <v>108</v>
      </c>
      <c r="C37" s="133"/>
      <c r="D37" s="123">
        <v>30</v>
      </c>
      <c r="E37" s="124"/>
      <c r="F37" s="150"/>
      <c r="G37" s="132" t="s">
        <v>27</v>
      </c>
      <c r="H37" s="135"/>
      <c r="I37" s="133"/>
      <c r="J37" s="123" t="s">
        <v>58</v>
      </c>
      <c r="K37" s="124"/>
    </row>
    <row r="38" spans="1:11" ht="15" customHeight="1" thickBot="1" x14ac:dyDescent="0.25">
      <c r="A38" s="4" t="s">
        <v>22</v>
      </c>
      <c r="B38" s="132" t="s">
        <v>25</v>
      </c>
      <c r="C38" s="133"/>
      <c r="D38" s="123">
        <v>40</v>
      </c>
      <c r="E38" s="124"/>
      <c r="F38" s="151"/>
      <c r="G38" s="132" t="s">
        <v>28</v>
      </c>
      <c r="H38" s="135"/>
      <c r="I38" s="133"/>
      <c r="J38" s="123" t="s">
        <v>58</v>
      </c>
      <c r="K38" s="124"/>
    </row>
    <row r="39" spans="1:11" ht="15" customHeight="1" thickBot="1" x14ac:dyDescent="0.25">
      <c r="A39" s="117" t="s">
        <v>34</v>
      </c>
      <c r="B39" s="118"/>
      <c r="C39" s="118"/>
      <c r="D39" s="118"/>
      <c r="E39" s="118"/>
      <c r="F39" s="119"/>
      <c r="G39" s="132" t="s">
        <v>29</v>
      </c>
      <c r="H39" s="135"/>
      <c r="I39" s="133"/>
      <c r="J39" s="123" t="s">
        <v>58</v>
      </c>
      <c r="K39" s="124"/>
    </row>
    <row r="40" spans="1:11" ht="15" customHeight="1" x14ac:dyDescent="0.2">
      <c r="A40" s="130" t="s">
        <v>107</v>
      </c>
      <c r="B40" s="134"/>
      <c r="C40" s="131"/>
      <c r="D40" s="141" t="s">
        <v>57</v>
      </c>
      <c r="E40" s="142"/>
      <c r="F40" s="149" t="s">
        <v>142</v>
      </c>
      <c r="G40" s="132" t="s">
        <v>30</v>
      </c>
      <c r="H40" s="135"/>
      <c r="I40" s="133"/>
      <c r="J40" s="123" t="s">
        <v>58</v>
      </c>
      <c r="K40" s="124"/>
    </row>
    <row r="41" spans="1:11" ht="15" customHeight="1" x14ac:dyDescent="0.2">
      <c r="A41" s="132" t="s">
        <v>35</v>
      </c>
      <c r="B41" s="135"/>
      <c r="C41" s="133"/>
      <c r="D41" s="123"/>
      <c r="E41" s="124"/>
      <c r="F41" s="150"/>
      <c r="G41" s="143" t="s">
        <v>31</v>
      </c>
      <c r="H41" s="144"/>
      <c r="I41" s="145"/>
      <c r="J41" s="139" t="s">
        <v>58</v>
      </c>
      <c r="K41" s="140"/>
    </row>
    <row r="42" spans="1:11" ht="15" customHeight="1" thickBot="1" x14ac:dyDescent="0.25">
      <c r="A42" s="132" t="s">
        <v>39</v>
      </c>
      <c r="B42" s="135"/>
      <c r="C42" s="133"/>
      <c r="D42" s="123"/>
      <c r="E42" s="124"/>
      <c r="F42" s="150"/>
      <c r="G42" s="143" t="s">
        <v>32</v>
      </c>
      <c r="H42" s="144"/>
      <c r="I42" s="145"/>
      <c r="J42" s="139" t="s">
        <v>58</v>
      </c>
      <c r="K42" s="140"/>
    </row>
    <row r="43" spans="1:11" ht="15" customHeight="1" thickBot="1" x14ac:dyDescent="0.25">
      <c r="A43" s="132" t="s">
        <v>108</v>
      </c>
      <c r="B43" s="135"/>
      <c r="C43" s="133"/>
      <c r="D43" s="123"/>
      <c r="E43" s="124"/>
      <c r="F43" s="150"/>
      <c r="G43" s="50" t="s">
        <v>46</v>
      </c>
      <c r="H43" s="51"/>
      <c r="I43" s="51"/>
      <c r="J43" s="51"/>
      <c r="K43" s="52"/>
    </row>
    <row r="44" spans="1:11" ht="15" customHeight="1" x14ac:dyDescent="0.2">
      <c r="A44" s="132" t="s">
        <v>136</v>
      </c>
      <c r="B44" s="135"/>
      <c r="C44" s="133"/>
      <c r="D44" s="123"/>
      <c r="E44" s="124"/>
      <c r="F44" s="150"/>
      <c r="G44" s="41" t="s">
        <v>152</v>
      </c>
      <c r="H44" s="42"/>
      <c r="I44" s="42"/>
      <c r="J44" s="42"/>
      <c r="K44" s="43"/>
    </row>
    <row r="45" spans="1:11" x14ac:dyDescent="0.2">
      <c r="A45" s="132" t="s">
        <v>109</v>
      </c>
      <c r="B45" s="135"/>
      <c r="C45" s="133"/>
      <c r="D45" s="123"/>
      <c r="E45" s="124"/>
      <c r="F45" s="150"/>
      <c r="G45" s="44"/>
      <c r="H45" s="45"/>
      <c r="I45" s="45"/>
      <c r="J45" s="45"/>
      <c r="K45" s="46"/>
    </row>
    <row r="46" spans="1:11" x14ac:dyDescent="0.2">
      <c r="A46" s="132" t="s">
        <v>110</v>
      </c>
      <c r="B46" s="135"/>
      <c r="C46" s="133"/>
      <c r="D46" s="123"/>
      <c r="E46" s="124"/>
      <c r="F46" s="150"/>
      <c r="G46" s="44"/>
      <c r="H46" s="45"/>
      <c r="I46" s="45"/>
      <c r="J46" s="45"/>
      <c r="K46" s="46"/>
    </row>
    <row r="47" spans="1:11" x14ac:dyDescent="0.2">
      <c r="A47" s="132" t="s">
        <v>111</v>
      </c>
      <c r="B47" s="135"/>
      <c r="C47" s="133"/>
      <c r="D47" s="123"/>
      <c r="E47" s="124"/>
      <c r="F47" s="150"/>
      <c r="G47" s="44"/>
      <c r="H47" s="45"/>
      <c r="I47" s="45"/>
      <c r="J47" s="45"/>
      <c r="K47" s="46"/>
    </row>
    <row r="48" spans="1:11" x14ac:dyDescent="0.2">
      <c r="A48" s="132"/>
      <c r="B48" s="135"/>
      <c r="C48" s="133"/>
      <c r="D48" s="123"/>
      <c r="E48" s="124"/>
      <c r="F48" s="150"/>
      <c r="G48" s="44"/>
      <c r="H48" s="45"/>
      <c r="I48" s="45"/>
      <c r="J48" s="45"/>
      <c r="K48" s="46"/>
    </row>
    <row r="49" spans="1:11" ht="16" customHeight="1" thickBot="1" x14ac:dyDescent="0.25">
      <c r="A49" s="136"/>
      <c r="B49" s="137"/>
      <c r="C49" s="138"/>
      <c r="D49" s="152"/>
      <c r="E49" s="153"/>
      <c r="F49" s="151"/>
      <c r="G49" s="47"/>
      <c r="H49" s="48"/>
      <c r="I49" s="48"/>
      <c r="J49" s="48"/>
      <c r="K49" s="49"/>
    </row>
    <row r="50" spans="1:11" ht="16" thickBot="1" x14ac:dyDescent="0.25">
      <c r="A50" s="86" t="s">
        <v>62</v>
      </c>
      <c r="B50" s="87"/>
      <c r="C50" s="87"/>
      <c r="D50" s="87"/>
      <c r="E50" s="87"/>
      <c r="F50" s="87"/>
      <c r="G50" s="87"/>
      <c r="H50" s="87"/>
      <c r="I50" s="87"/>
      <c r="J50" s="87"/>
      <c r="K50" s="88"/>
    </row>
    <row r="51" spans="1:11" ht="16" customHeight="1" thickBot="1" x14ac:dyDescent="0.25">
      <c r="A51" s="89" t="s">
        <v>139</v>
      </c>
      <c r="B51" s="90"/>
      <c r="C51" s="90"/>
      <c r="D51" s="90"/>
      <c r="E51" s="90"/>
      <c r="F51" s="90"/>
      <c r="G51" s="90"/>
      <c r="H51" s="90"/>
      <c r="I51" s="90"/>
      <c r="J51" s="90"/>
      <c r="K51" s="91"/>
    </row>
    <row r="52" spans="1:11" ht="16" thickBot="1" x14ac:dyDescent="0.25">
      <c r="A52" s="120" t="s">
        <v>55</v>
      </c>
      <c r="B52" s="121"/>
      <c r="C52" s="121"/>
      <c r="D52" s="121"/>
      <c r="E52" s="121"/>
      <c r="F52" s="122"/>
      <c r="G52" s="120" t="s">
        <v>56</v>
      </c>
      <c r="H52" s="121"/>
      <c r="I52" s="121"/>
      <c r="J52" s="121"/>
      <c r="K52" s="122"/>
    </row>
    <row r="53" spans="1:11" ht="16" thickBot="1" x14ac:dyDescent="0.25">
      <c r="A53" s="120" t="s">
        <v>74</v>
      </c>
      <c r="B53" s="121"/>
      <c r="C53" s="122"/>
      <c r="D53" s="120" t="s">
        <v>13</v>
      </c>
      <c r="E53" s="121"/>
      <c r="F53" s="122"/>
      <c r="G53" s="120" t="s">
        <v>74</v>
      </c>
      <c r="H53" s="121"/>
      <c r="I53" s="122"/>
      <c r="J53" s="120" t="s">
        <v>13</v>
      </c>
      <c r="K53" s="122"/>
    </row>
    <row r="54" spans="1:11" ht="15" customHeight="1" thickBot="1" x14ac:dyDescent="0.25">
      <c r="A54" s="108">
        <f>SUM(I5-E5)*(0.81)+E5</f>
        <v>0</v>
      </c>
      <c r="B54" s="109"/>
      <c r="C54" s="110"/>
      <c r="D54" s="111" t="s">
        <v>72</v>
      </c>
      <c r="E54" s="112"/>
      <c r="F54" s="113"/>
      <c r="G54" s="108">
        <f>SUM(I5-E5)*(0.85)+E5</f>
        <v>0</v>
      </c>
      <c r="H54" s="109"/>
      <c r="I54" s="110"/>
      <c r="J54" s="111" t="s">
        <v>72</v>
      </c>
      <c r="K54" s="113"/>
    </row>
    <row r="55" spans="1:11" ht="16" customHeight="1" thickBot="1" x14ac:dyDescent="0.25">
      <c r="A55" s="114" t="s">
        <v>140</v>
      </c>
      <c r="B55" s="115"/>
      <c r="C55" s="115"/>
      <c r="D55" s="115"/>
      <c r="E55" s="115"/>
      <c r="F55" s="115"/>
      <c r="G55" s="115"/>
      <c r="H55" s="115"/>
      <c r="I55" s="115"/>
      <c r="J55" s="115"/>
      <c r="K55" s="116"/>
    </row>
    <row r="56" spans="1:11" ht="16" thickBot="1" x14ac:dyDescent="0.25">
      <c r="A56" s="117" t="s">
        <v>15</v>
      </c>
      <c r="B56" s="118"/>
      <c r="C56" s="118"/>
      <c r="D56" s="118"/>
      <c r="E56" s="118"/>
      <c r="F56" s="119"/>
      <c r="G56" s="117" t="s">
        <v>59</v>
      </c>
      <c r="H56" s="118"/>
      <c r="I56" s="118"/>
      <c r="J56" s="118"/>
      <c r="K56" s="119"/>
    </row>
    <row r="57" spans="1:11" ht="16" thickBot="1" x14ac:dyDescent="0.25">
      <c r="A57" s="2" t="s">
        <v>16</v>
      </c>
      <c r="B57" s="125" t="s">
        <v>17</v>
      </c>
      <c r="C57" s="126"/>
      <c r="D57" s="127" t="s">
        <v>18</v>
      </c>
      <c r="E57" s="128"/>
      <c r="F57" s="3" t="s">
        <v>75</v>
      </c>
      <c r="G57" s="125" t="s">
        <v>16</v>
      </c>
      <c r="H57" s="129"/>
      <c r="I57" s="126"/>
      <c r="J57" s="127" t="s">
        <v>19</v>
      </c>
      <c r="K57" s="128"/>
    </row>
    <row r="58" spans="1:11" x14ac:dyDescent="0.2">
      <c r="A58" s="4" t="s">
        <v>135</v>
      </c>
      <c r="B58" s="130" t="s">
        <v>95</v>
      </c>
      <c r="C58" s="131"/>
      <c r="D58" s="141">
        <v>5</v>
      </c>
      <c r="E58" s="142"/>
      <c r="F58" s="149" t="s">
        <v>143</v>
      </c>
      <c r="G58" s="130" t="s">
        <v>135</v>
      </c>
      <c r="H58" s="134"/>
      <c r="I58" s="131"/>
      <c r="J58" s="141" t="s">
        <v>33</v>
      </c>
      <c r="K58" s="142"/>
    </row>
    <row r="59" spans="1:11" x14ac:dyDescent="0.2">
      <c r="A59" s="4" t="s">
        <v>21</v>
      </c>
      <c r="B59" s="132" t="s">
        <v>108</v>
      </c>
      <c r="C59" s="133"/>
      <c r="D59" s="123">
        <v>10</v>
      </c>
      <c r="E59" s="124"/>
      <c r="F59" s="150"/>
      <c r="G59" s="132" t="s">
        <v>26</v>
      </c>
      <c r="H59" s="160"/>
      <c r="I59" s="133"/>
      <c r="J59" s="123" t="s">
        <v>71</v>
      </c>
      <c r="K59" s="124"/>
    </row>
    <row r="60" spans="1:11" x14ac:dyDescent="0.2">
      <c r="A60" s="4" t="s">
        <v>22</v>
      </c>
      <c r="B60" s="132" t="s">
        <v>25</v>
      </c>
      <c r="C60" s="133"/>
      <c r="D60" s="123">
        <v>15</v>
      </c>
      <c r="E60" s="124"/>
      <c r="F60" s="150"/>
      <c r="G60" s="132" t="s">
        <v>27</v>
      </c>
      <c r="H60" s="160"/>
      <c r="I60" s="133"/>
      <c r="J60" s="123" t="s">
        <v>71</v>
      </c>
      <c r="K60" s="124"/>
    </row>
    <row r="61" spans="1:11" ht="16" thickBot="1" x14ac:dyDescent="0.25">
      <c r="A61" s="4"/>
      <c r="B61" s="132"/>
      <c r="C61" s="133"/>
      <c r="D61" s="123"/>
      <c r="E61" s="124"/>
      <c r="F61" s="5"/>
      <c r="G61" s="132" t="s">
        <v>28</v>
      </c>
      <c r="H61" s="160"/>
      <c r="I61" s="133"/>
      <c r="J61" s="123" t="s">
        <v>71</v>
      </c>
      <c r="K61" s="124"/>
    </row>
    <row r="62" spans="1:11" ht="16" thickBot="1" x14ac:dyDescent="0.25">
      <c r="A62" s="117" t="s">
        <v>34</v>
      </c>
      <c r="B62" s="118"/>
      <c r="C62" s="118"/>
      <c r="D62" s="118"/>
      <c r="E62" s="118"/>
      <c r="F62" s="119"/>
      <c r="G62" s="132" t="s">
        <v>29</v>
      </c>
      <c r="H62" s="135"/>
      <c r="I62" s="133"/>
      <c r="J62" s="123" t="s">
        <v>71</v>
      </c>
      <c r="K62" s="124"/>
    </row>
    <row r="63" spans="1:11" x14ac:dyDescent="0.2">
      <c r="A63" s="130" t="s">
        <v>111</v>
      </c>
      <c r="B63" s="134"/>
      <c r="C63" s="131"/>
      <c r="D63" s="141" t="s">
        <v>118</v>
      </c>
      <c r="E63" s="142"/>
      <c r="F63" s="149" t="s">
        <v>142</v>
      </c>
      <c r="G63" s="132" t="s">
        <v>30</v>
      </c>
      <c r="H63" s="135"/>
      <c r="I63" s="133"/>
      <c r="J63" s="123" t="s">
        <v>71</v>
      </c>
      <c r="K63" s="124"/>
    </row>
    <row r="64" spans="1:11" x14ac:dyDescent="0.2">
      <c r="A64" s="132" t="s">
        <v>117</v>
      </c>
      <c r="B64" s="135"/>
      <c r="C64" s="133"/>
      <c r="D64" s="123"/>
      <c r="E64" s="124"/>
      <c r="F64" s="150"/>
      <c r="G64" s="143" t="s">
        <v>31</v>
      </c>
      <c r="H64" s="144"/>
      <c r="I64" s="145"/>
      <c r="J64" s="161" t="s">
        <v>71</v>
      </c>
      <c r="K64" s="162"/>
    </row>
    <row r="65" spans="1:11" ht="16" thickBot="1" x14ac:dyDescent="0.25">
      <c r="A65" s="132" t="s">
        <v>109</v>
      </c>
      <c r="B65" s="135"/>
      <c r="C65" s="133"/>
      <c r="D65" s="123"/>
      <c r="E65" s="124"/>
      <c r="F65" s="150"/>
      <c r="G65" s="143" t="s">
        <v>32</v>
      </c>
      <c r="H65" s="144"/>
      <c r="I65" s="145"/>
      <c r="J65" s="161" t="s">
        <v>71</v>
      </c>
      <c r="K65" s="162"/>
    </row>
    <row r="66" spans="1:11" ht="16" thickBot="1" x14ac:dyDescent="0.25">
      <c r="A66" s="132" t="s">
        <v>136</v>
      </c>
      <c r="B66" s="135"/>
      <c r="C66" s="133"/>
      <c r="D66" s="123"/>
      <c r="E66" s="124"/>
      <c r="F66" s="150"/>
      <c r="G66" s="50" t="s">
        <v>46</v>
      </c>
      <c r="H66" s="51"/>
      <c r="I66" s="51"/>
      <c r="J66" s="51"/>
      <c r="K66" s="52"/>
    </row>
    <row r="67" spans="1:11" x14ac:dyDescent="0.2">
      <c r="A67" s="132" t="s">
        <v>108</v>
      </c>
      <c r="B67" s="135"/>
      <c r="C67" s="133"/>
      <c r="D67" s="123"/>
      <c r="E67" s="124"/>
      <c r="F67" s="150"/>
      <c r="G67" s="41" t="s">
        <v>153</v>
      </c>
      <c r="H67" s="42"/>
      <c r="I67" s="42"/>
      <c r="J67" s="42"/>
      <c r="K67" s="43"/>
    </row>
    <row r="68" spans="1:11" x14ac:dyDescent="0.2">
      <c r="A68" s="132" t="s">
        <v>39</v>
      </c>
      <c r="B68" s="135"/>
      <c r="C68" s="133"/>
      <c r="D68" s="123"/>
      <c r="E68" s="124"/>
      <c r="F68" s="150"/>
      <c r="G68" s="44"/>
      <c r="H68" s="45"/>
      <c r="I68" s="45"/>
      <c r="J68" s="45"/>
      <c r="K68" s="46"/>
    </row>
    <row r="69" spans="1:11" x14ac:dyDescent="0.2">
      <c r="A69" s="132" t="s">
        <v>20</v>
      </c>
      <c r="B69" s="135"/>
      <c r="C69" s="133"/>
      <c r="D69" s="123"/>
      <c r="E69" s="124"/>
      <c r="F69" s="150"/>
      <c r="G69" s="44"/>
      <c r="H69" s="45"/>
      <c r="I69" s="45"/>
      <c r="J69" s="45"/>
      <c r="K69" s="46"/>
    </row>
    <row r="70" spans="1:11" x14ac:dyDescent="0.2">
      <c r="A70" s="132" t="s">
        <v>107</v>
      </c>
      <c r="B70" s="135"/>
      <c r="C70" s="133"/>
      <c r="D70" s="123"/>
      <c r="E70" s="124"/>
      <c r="F70" s="150"/>
      <c r="G70" s="44"/>
      <c r="H70" s="45"/>
      <c r="I70" s="45"/>
      <c r="J70" s="45"/>
      <c r="K70" s="46"/>
    </row>
    <row r="71" spans="1:11" x14ac:dyDescent="0.2">
      <c r="A71" s="132"/>
      <c r="B71" s="135"/>
      <c r="C71" s="133"/>
      <c r="D71" s="123"/>
      <c r="E71" s="124"/>
      <c r="F71" s="150"/>
      <c r="G71" s="44"/>
      <c r="H71" s="45"/>
      <c r="I71" s="45"/>
      <c r="J71" s="45"/>
      <c r="K71" s="46"/>
    </row>
    <row r="72" spans="1:11" ht="32" customHeight="1" thickBot="1" x14ac:dyDescent="0.25">
      <c r="A72" s="136"/>
      <c r="B72" s="137"/>
      <c r="C72" s="138"/>
      <c r="D72" s="152"/>
      <c r="E72" s="153"/>
      <c r="F72" s="151"/>
      <c r="G72" s="47"/>
      <c r="H72" s="48"/>
      <c r="I72" s="48"/>
      <c r="J72" s="48"/>
      <c r="K72" s="49"/>
    </row>
    <row r="73" spans="1:11" ht="16" thickBot="1" x14ac:dyDescent="0.25">
      <c r="A73" s="86" t="s">
        <v>63</v>
      </c>
      <c r="B73" s="87"/>
      <c r="C73" s="87"/>
      <c r="D73" s="87"/>
      <c r="E73" s="87"/>
      <c r="F73" s="87"/>
      <c r="G73" s="87"/>
      <c r="H73" s="87"/>
      <c r="I73" s="87"/>
      <c r="J73" s="87"/>
      <c r="K73" s="88"/>
    </row>
    <row r="74" spans="1:11" ht="16" customHeight="1" thickBot="1" x14ac:dyDescent="0.25">
      <c r="A74" s="89" t="s">
        <v>139</v>
      </c>
      <c r="B74" s="90"/>
      <c r="C74" s="90"/>
      <c r="D74" s="90"/>
      <c r="E74" s="90"/>
      <c r="F74" s="90"/>
      <c r="G74" s="90"/>
      <c r="H74" s="90"/>
      <c r="I74" s="90"/>
      <c r="J74" s="90"/>
      <c r="K74" s="91"/>
    </row>
    <row r="75" spans="1:11" ht="16" thickBot="1" x14ac:dyDescent="0.25">
      <c r="A75" s="120" t="s">
        <v>55</v>
      </c>
      <c r="B75" s="121"/>
      <c r="C75" s="121"/>
      <c r="D75" s="121"/>
      <c r="E75" s="121"/>
      <c r="F75" s="122"/>
      <c r="G75" s="120" t="s">
        <v>56</v>
      </c>
      <c r="H75" s="121"/>
      <c r="I75" s="121"/>
      <c r="J75" s="121"/>
      <c r="K75" s="122"/>
    </row>
    <row r="76" spans="1:11" ht="16" thickBot="1" x14ac:dyDescent="0.25">
      <c r="A76" s="120" t="s">
        <v>74</v>
      </c>
      <c r="B76" s="121"/>
      <c r="C76" s="122"/>
      <c r="D76" s="120" t="s">
        <v>13</v>
      </c>
      <c r="E76" s="121"/>
      <c r="F76" s="122"/>
      <c r="G76" s="120" t="s">
        <v>74</v>
      </c>
      <c r="H76" s="121"/>
      <c r="I76" s="122"/>
      <c r="J76" s="120" t="s">
        <v>13</v>
      </c>
      <c r="K76" s="122"/>
    </row>
    <row r="77" spans="1:11" ht="16" thickBot="1" x14ac:dyDescent="0.25">
      <c r="A77" s="108">
        <f>SUM(I5-E5)*(0.81)+E5</f>
        <v>0</v>
      </c>
      <c r="B77" s="109"/>
      <c r="C77" s="110"/>
      <c r="D77" s="111" t="s">
        <v>73</v>
      </c>
      <c r="E77" s="112"/>
      <c r="F77" s="113"/>
      <c r="G77" s="108">
        <f>SUM(I5-E5)*(0.85)+E5</f>
        <v>0</v>
      </c>
      <c r="H77" s="109"/>
      <c r="I77" s="110"/>
      <c r="J77" s="111" t="s">
        <v>73</v>
      </c>
      <c r="K77" s="113"/>
    </row>
    <row r="78" spans="1:11" ht="15" customHeight="1" thickBot="1" x14ac:dyDescent="0.25">
      <c r="A78" s="114" t="s">
        <v>140</v>
      </c>
      <c r="B78" s="115"/>
      <c r="C78" s="115"/>
      <c r="D78" s="115"/>
      <c r="E78" s="115"/>
      <c r="F78" s="115"/>
      <c r="G78" s="115"/>
      <c r="H78" s="115"/>
      <c r="I78" s="115"/>
      <c r="J78" s="115"/>
      <c r="K78" s="116"/>
    </row>
    <row r="79" spans="1:11" ht="15" customHeight="1" thickBot="1" x14ac:dyDescent="0.25">
      <c r="A79" s="117" t="s">
        <v>15</v>
      </c>
      <c r="B79" s="118"/>
      <c r="C79" s="118"/>
      <c r="D79" s="118"/>
      <c r="E79" s="118"/>
      <c r="F79" s="119"/>
      <c r="G79" s="117" t="s">
        <v>59</v>
      </c>
      <c r="H79" s="118"/>
      <c r="I79" s="118"/>
      <c r="J79" s="118"/>
      <c r="K79" s="119"/>
    </row>
    <row r="80" spans="1:11" ht="16" customHeight="1" thickBot="1" x14ac:dyDescent="0.25">
      <c r="A80" s="2" t="s">
        <v>16</v>
      </c>
      <c r="B80" s="125" t="s">
        <v>17</v>
      </c>
      <c r="C80" s="126"/>
      <c r="D80" s="127" t="s">
        <v>18</v>
      </c>
      <c r="E80" s="128"/>
      <c r="F80" s="3" t="s">
        <v>75</v>
      </c>
      <c r="G80" s="125" t="s">
        <v>16</v>
      </c>
      <c r="H80" s="129"/>
      <c r="I80" s="126"/>
      <c r="J80" s="127" t="s">
        <v>19</v>
      </c>
      <c r="K80" s="128"/>
    </row>
    <row r="81" spans="1:11" ht="16" customHeight="1" x14ac:dyDescent="0.2">
      <c r="A81" s="4" t="s">
        <v>135</v>
      </c>
      <c r="B81" s="130" t="s">
        <v>23</v>
      </c>
      <c r="C81" s="131"/>
      <c r="D81" s="141">
        <v>20</v>
      </c>
      <c r="E81" s="142"/>
      <c r="F81" s="149">
        <v>5</v>
      </c>
      <c r="G81" s="130" t="s">
        <v>135</v>
      </c>
      <c r="H81" s="134"/>
      <c r="I81" s="131"/>
      <c r="J81" s="141" t="s">
        <v>81</v>
      </c>
      <c r="K81" s="142"/>
    </row>
    <row r="82" spans="1:11" ht="15" customHeight="1" x14ac:dyDescent="0.2">
      <c r="A82" s="4" t="s">
        <v>20</v>
      </c>
      <c r="B82" s="132" t="s">
        <v>24</v>
      </c>
      <c r="C82" s="133"/>
      <c r="D82" s="123">
        <v>30</v>
      </c>
      <c r="E82" s="124"/>
      <c r="F82" s="150"/>
      <c r="G82" s="132" t="s">
        <v>78</v>
      </c>
      <c r="H82" s="135"/>
      <c r="I82" s="133"/>
      <c r="J82" s="123" t="s">
        <v>79</v>
      </c>
      <c r="K82" s="124"/>
    </row>
    <row r="83" spans="1:11" x14ac:dyDescent="0.2">
      <c r="A83" s="4" t="s">
        <v>21</v>
      </c>
      <c r="B83" s="132" t="s">
        <v>108</v>
      </c>
      <c r="C83" s="133"/>
      <c r="D83" s="123">
        <v>40</v>
      </c>
      <c r="E83" s="124"/>
      <c r="F83" s="150"/>
      <c r="G83" s="132" t="s">
        <v>26</v>
      </c>
      <c r="H83" s="160"/>
      <c r="I83" s="133"/>
      <c r="J83" s="123" t="s">
        <v>79</v>
      </c>
      <c r="K83" s="124"/>
    </row>
    <row r="84" spans="1:11" ht="15" customHeight="1" thickBot="1" x14ac:dyDescent="0.25">
      <c r="A84" s="4" t="s">
        <v>22</v>
      </c>
      <c r="B84" s="132" t="s">
        <v>25</v>
      </c>
      <c r="C84" s="133"/>
      <c r="D84" s="123">
        <v>50</v>
      </c>
      <c r="E84" s="124"/>
      <c r="F84" s="151"/>
      <c r="G84" s="132" t="s">
        <v>76</v>
      </c>
      <c r="H84" s="160"/>
      <c r="I84" s="133"/>
      <c r="J84" s="123" t="s">
        <v>79</v>
      </c>
      <c r="K84" s="124"/>
    </row>
    <row r="85" spans="1:11" ht="16" thickBot="1" x14ac:dyDescent="0.25">
      <c r="A85" s="117" t="s">
        <v>34</v>
      </c>
      <c r="B85" s="118"/>
      <c r="C85" s="118"/>
      <c r="D85" s="118"/>
      <c r="E85" s="118"/>
      <c r="F85" s="119"/>
      <c r="G85" s="132" t="s">
        <v>77</v>
      </c>
      <c r="H85" s="135"/>
      <c r="I85" s="133"/>
      <c r="J85" s="123" t="s">
        <v>79</v>
      </c>
      <c r="K85" s="124"/>
    </row>
    <row r="86" spans="1:11" ht="16" thickBot="1" x14ac:dyDescent="0.25">
      <c r="A86" s="130" t="s">
        <v>35</v>
      </c>
      <c r="B86" s="134"/>
      <c r="C86" s="131"/>
      <c r="D86" s="141" t="s">
        <v>57</v>
      </c>
      <c r="E86" s="142"/>
      <c r="F86" s="149" t="s">
        <v>142</v>
      </c>
      <c r="G86" s="132" t="s">
        <v>137</v>
      </c>
      <c r="H86" s="160"/>
      <c r="I86" s="133"/>
      <c r="J86" s="123" t="s">
        <v>80</v>
      </c>
      <c r="K86" s="124"/>
    </row>
    <row r="87" spans="1:11" ht="16" thickBot="1" x14ac:dyDescent="0.25">
      <c r="A87" s="132" t="s">
        <v>21</v>
      </c>
      <c r="B87" s="135"/>
      <c r="C87" s="133"/>
      <c r="D87" s="123"/>
      <c r="E87" s="124"/>
      <c r="F87" s="150"/>
      <c r="G87" s="50" t="s">
        <v>46</v>
      </c>
      <c r="H87" s="51"/>
      <c r="I87" s="51"/>
      <c r="J87" s="51"/>
      <c r="K87" s="52"/>
    </row>
    <row r="88" spans="1:11" x14ac:dyDescent="0.2">
      <c r="A88" s="132" t="s">
        <v>36</v>
      </c>
      <c r="B88" s="135"/>
      <c r="C88" s="133"/>
      <c r="D88" s="123"/>
      <c r="E88" s="124"/>
      <c r="F88" s="150"/>
      <c r="G88" s="41" t="s">
        <v>155</v>
      </c>
      <c r="H88" s="42"/>
      <c r="I88" s="42"/>
      <c r="J88" s="42"/>
      <c r="K88" s="43"/>
    </row>
    <row r="89" spans="1:11" x14ac:dyDescent="0.2">
      <c r="A89" s="132" t="s">
        <v>37</v>
      </c>
      <c r="B89" s="135"/>
      <c r="C89" s="133"/>
      <c r="D89" s="123"/>
      <c r="E89" s="124"/>
      <c r="F89" s="150"/>
      <c r="G89" s="44"/>
      <c r="H89" s="45"/>
      <c r="I89" s="45"/>
      <c r="J89" s="45"/>
      <c r="K89" s="46"/>
    </row>
    <row r="90" spans="1:11" x14ac:dyDescent="0.2">
      <c r="A90" s="132" t="s">
        <v>38</v>
      </c>
      <c r="B90" s="135"/>
      <c r="C90" s="133"/>
      <c r="D90" s="123"/>
      <c r="E90" s="124"/>
      <c r="F90" s="150"/>
      <c r="G90" s="44"/>
      <c r="H90" s="45"/>
      <c r="I90" s="45"/>
      <c r="J90" s="45"/>
      <c r="K90" s="46"/>
    </row>
    <row r="91" spans="1:11" x14ac:dyDescent="0.2">
      <c r="A91" s="132" t="s">
        <v>119</v>
      </c>
      <c r="B91" s="135"/>
      <c r="C91" s="133"/>
      <c r="D91" s="123"/>
      <c r="E91" s="124"/>
      <c r="F91" s="150"/>
      <c r="G91" s="44"/>
      <c r="H91" s="45"/>
      <c r="I91" s="45"/>
      <c r="J91" s="45"/>
      <c r="K91" s="46"/>
    </row>
    <row r="92" spans="1:11" x14ac:dyDescent="0.2">
      <c r="A92" s="132" t="s">
        <v>39</v>
      </c>
      <c r="B92" s="135"/>
      <c r="C92" s="133"/>
      <c r="D92" s="123"/>
      <c r="E92" s="124"/>
      <c r="F92" s="150"/>
      <c r="G92" s="44"/>
      <c r="H92" s="45"/>
      <c r="I92" s="45"/>
      <c r="J92" s="45"/>
      <c r="K92" s="46"/>
    </row>
    <row r="93" spans="1:11" x14ac:dyDescent="0.2">
      <c r="A93" s="132" t="s">
        <v>40</v>
      </c>
      <c r="B93" s="135"/>
      <c r="C93" s="133"/>
      <c r="D93" s="123"/>
      <c r="E93" s="124"/>
      <c r="F93" s="150"/>
      <c r="G93" s="44"/>
      <c r="H93" s="45"/>
      <c r="I93" s="45"/>
      <c r="J93" s="45"/>
      <c r="K93" s="46"/>
    </row>
    <row r="94" spans="1:11" x14ac:dyDescent="0.2">
      <c r="A94" s="132" t="s">
        <v>41</v>
      </c>
      <c r="B94" s="135"/>
      <c r="C94" s="133"/>
      <c r="D94" s="123"/>
      <c r="E94" s="124"/>
      <c r="F94" s="150"/>
      <c r="G94" s="44"/>
      <c r="H94" s="45"/>
      <c r="I94" s="45"/>
      <c r="J94" s="45"/>
      <c r="K94" s="46"/>
    </row>
    <row r="95" spans="1:11" ht="16" thickBot="1" x14ac:dyDescent="0.25">
      <c r="A95" s="136" t="s">
        <v>42</v>
      </c>
      <c r="B95" s="137"/>
      <c r="C95" s="138"/>
      <c r="D95" s="152"/>
      <c r="E95" s="153"/>
      <c r="F95" s="151"/>
      <c r="G95" s="47"/>
      <c r="H95" s="48"/>
      <c r="I95" s="48"/>
      <c r="J95" s="48"/>
      <c r="K95" s="49"/>
    </row>
    <row r="96" spans="1:11" ht="16" thickBot="1" x14ac:dyDescent="0.25">
      <c r="A96" s="86" t="s">
        <v>64</v>
      </c>
      <c r="B96" s="87"/>
      <c r="C96" s="87"/>
      <c r="D96" s="87"/>
      <c r="E96" s="87"/>
      <c r="F96" s="87"/>
      <c r="G96" s="87"/>
      <c r="H96" s="87"/>
      <c r="I96" s="87"/>
      <c r="J96" s="87"/>
      <c r="K96" s="88"/>
    </row>
    <row r="97" spans="1:11" ht="16" customHeight="1" thickBot="1" x14ac:dyDescent="0.25">
      <c r="A97" s="89" t="s">
        <v>139</v>
      </c>
      <c r="B97" s="90"/>
      <c r="C97" s="90"/>
      <c r="D97" s="90"/>
      <c r="E97" s="90"/>
      <c r="F97" s="90"/>
      <c r="G97" s="90"/>
      <c r="H97" s="90"/>
      <c r="I97" s="90"/>
      <c r="J97" s="90"/>
      <c r="K97" s="91"/>
    </row>
    <row r="98" spans="1:11" ht="16" thickBot="1" x14ac:dyDescent="0.25">
      <c r="A98" s="120" t="s">
        <v>55</v>
      </c>
      <c r="B98" s="121"/>
      <c r="C98" s="121"/>
      <c r="D98" s="121"/>
      <c r="E98" s="121"/>
      <c r="F98" s="122"/>
      <c r="G98" s="120" t="s">
        <v>56</v>
      </c>
      <c r="H98" s="121"/>
      <c r="I98" s="121"/>
      <c r="J98" s="121"/>
      <c r="K98" s="122"/>
    </row>
    <row r="99" spans="1:11" ht="16" thickBot="1" x14ac:dyDescent="0.25">
      <c r="A99" s="120" t="s">
        <v>74</v>
      </c>
      <c r="B99" s="121"/>
      <c r="C99" s="122"/>
      <c r="D99" s="120" t="s">
        <v>13</v>
      </c>
      <c r="E99" s="121"/>
      <c r="F99" s="122"/>
      <c r="G99" s="120" t="s">
        <v>74</v>
      </c>
      <c r="H99" s="121"/>
      <c r="I99" s="122"/>
      <c r="J99" s="120" t="s">
        <v>13</v>
      </c>
      <c r="K99" s="122"/>
    </row>
    <row r="100" spans="1:11" ht="15" customHeight="1" thickBot="1" x14ac:dyDescent="0.25">
      <c r="A100" s="108">
        <f>SUM(I5-E5)*(0.88)+E5</f>
        <v>0</v>
      </c>
      <c r="B100" s="109"/>
      <c r="C100" s="110"/>
      <c r="D100" s="111" t="s">
        <v>131</v>
      </c>
      <c r="E100" s="112"/>
      <c r="F100" s="113"/>
      <c r="G100" s="108">
        <f>SUM(I5-E5)*(0.81)+E5</f>
        <v>0</v>
      </c>
      <c r="H100" s="109"/>
      <c r="I100" s="110"/>
      <c r="J100" s="111" t="s">
        <v>113</v>
      </c>
      <c r="K100" s="113"/>
    </row>
    <row r="101" spans="1:11" ht="15" customHeight="1" thickBot="1" x14ac:dyDescent="0.25">
      <c r="A101" s="114" t="s">
        <v>140</v>
      </c>
      <c r="B101" s="115"/>
      <c r="C101" s="115"/>
      <c r="D101" s="115"/>
      <c r="E101" s="115"/>
      <c r="F101" s="115"/>
      <c r="G101" s="115"/>
      <c r="H101" s="115"/>
      <c r="I101" s="115"/>
      <c r="J101" s="115"/>
      <c r="K101" s="116"/>
    </row>
    <row r="102" spans="1:11" ht="15" customHeight="1" thickBot="1" x14ac:dyDescent="0.25">
      <c r="A102" s="117" t="s">
        <v>15</v>
      </c>
      <c r="B102" s="118"/>
      <c r="C102" s="118"/>
      <c r="D102" s="118"/>
      <c r="E102" s="118"/>
      <c r="F102" s="119"/>
      <c r="G102" s="117" t="s">
        <v>59</v>
      </c>
      <c r="H102" s="118"/>
      <c r="I102" s="118"/>
      <c r="J102" s="118"/>
      <c r="K102" s="119"/>
    </row>
    <row r="103" spans="1:11" ht="16" customHeight="1" thickBot="1" x14ac:dyDescent="0.25">
      <c r="A103" s="2" t="s">
        <v>16</v>
      </c>
      <c r="B103" s="125" t="s">
        <v>17</v>
      </c>
      <c r="C103" s="126"/>
      <c r="D103" s="127" t="s">
        <v>18</v>
      </c>
      <c r="E103" s="128"/>
      <c r="F103" s="3" t="s">
        <v>75</v>
      </c>
      <c r="G103" s="125" t="s">
        <v>16</v>
      </c>
      <c r="H103" s="129"/>
      <c r="I103" s="126"/>
      <c r="J103" s="127" t="s">
        <v>19</v>
      </c>
      <c r="K103" s="128"/>
    </row>
    <row r="104" spans="1:11" ht="16" customHeight="1" x14ac:dyDescent="0.2">
      <c r="A104" s="4" t="s">
        <v>135</v>
      </c>
      <c r="B104" s="130" t="s">
        <v>95</v>
      </c>
      <c r="C104" s="131"/>
      <c r="D104" s="141">
        <v>5</v>
      </c>
      <c r="E104" s="142"/>
      <c r="F104" s="149" t="s">
        <v>144</v>
      </c>
      <c r="G104" s="130" t="s">
        <v>135</v>
      </c>
      <c r="H104" s="134"/>
      <c r="I104" s="131"/>
      <c r="J104" s="141" t="s">
        <v>87</v>
      </c>
      <c r="K104" s="142"/>
    </row>
    <row r="105" spans="1:11" ht="15" customHeight="1" x14ac:dyDescent="0.2">
      <c r="A105" s="4" t="s">
        <v>21</v>
      </c>
      <c r="B105" s="132" t="s">
        <v>108</v>
      </c>
      <c r="C105" s="133"/>
      <c r="D105" s="123">
        <v>10</v>
      </c>
      <c r="E105" s="124"/>
      <c r="F105" s="150"/>
      <c r="G105" s="132" t="s">
        <v>78</v>
      </c>
      <c r="H105" s="135"/>
      <c r="I105" s="133"/>
      <c r="J105" s="123" t="s">
        <v>82</v>
      </c>
      <c r="K105" s="124"/>
    </row>
    <row r="106" spans="1:11" x14ac:dyDescent="0.2">
      <c r="A106" s="4" t="s">
        <v>22</v>
      </c>
      <c r="B106" s="132" t="s">
        <v>25</v>
      </c>
      <c r="C106" s="133"/>
      <c r="D106" s="123">
        <v>15</v>
      </c>
      <c r="E106" s="124"/>
      <c r="F106" s="150"/>
      <c r="G106" s="132" t="s">
        <v>26</v>
      </c>
      <c r="H106" s="160"/>
      <c r="I106" s="133"/>
      <c r="J106" s="123" t="s">
        <v>82</v>
      </c>
      <c r="K106" s="124"/>
    </row>
    <row r="107" spans="1:11" ht="16" thickBot="1" x14ac:dyDescent="0.25">
      <c r="A107" s="4"/>
      <c r="B107" s="132"/>
      <c r="C107" s="133"/>
      <c r="D107" s="123"/>
      <c r="E107" s="124"/>
      <c r="F107" s="151"/>
      <c r="G107" s="132" t="s">
        <v>76</v>
      </c>
      <c r="H107" s="160"/>
      <c r="I107" s="133"/>
      <c r="J107" s="123" t="s">
        <v>79</v>
      </c>
      <c r="K107" s="124"/>
    </row>
    <row r="108" spans="1:11" ht="16" thickBot="1" x14ac:dyDescent="0.25">
      <c r="A108" s="117" t="s">
        <v>34</v>
      </c>
      <c r="B108" s="118"/>
      <c r="C108" s="118"/>
      <c r="D108" s="118"/>
      <c r="E108" s="118"/>
      <c r="F108" s="119"/>
      <c r="G108" s="132" t="s">
        <v>77</v>
      </c>
      <c r="H108" s="135"/>
      <c r="I108" s="133"/>
      <c r="J108" s="123" t="s">
        <v>79</v>
      </c>
      <c r="K108" s="124"/>
    </row>
    <row r="109" spans="1:11" ht="16" thickBot="1" x14ac:dyDescent="0.25">
      <c r="A109" s="130" t="s">
        <v>107</v>
      </c>
      <c r="B109" s="134"/>
      <c r="C109" s="131"/>
      <c r="D109" s="141" t="s">
        <v>118</v>
      </c>
      <c r="E109" s="142"/>
      <c r="F109" s="149" t="s">
        <v>142</v>
      </c>
      <c r="G109" s="132" t="s">
        <v>137</v>
      </c>
      <c r="H109" s="160"/>
      <c r="I109" s="133"/>
      <c r="J109" s="123" t="s">
        <v>83</v>
      </c>
      <c r="K109" s="124"/>
    </row>
    <row r="110" spans="1:11" ht="16" thickBot="1" x14ac:dyDescent="0.25">
      <c r="A110" s="132" t="s">
        <v>108</v>
      </c>
      <c r="B110" s="135"/>
      <c r="C110" s="133"/>
      <c r="D110" s="123"/>
      <c r="E110" s="124"/>
      <c r="F110" s="150"/>
      <c r="G110" s="50" t="s">
        <v>46</v>
      </c>
      <c r="H110" s="51"/>
      <c r="I110" s="51"/>
      <c r="J110" s="51"/>
      <c r="K110" s="52"/>
    </row>
    <row r="111" spans="1:11" x14ac:dyDescent="0.2">
      <c r="A111" s="132" t="s">
        <v>39</v>
      </c>
      <c r="B111" s="135"/>
      <c r="C111" s="133"/>
      <c r="D111" s="123"/>
      <c r="E111" s="124"/>
      <c r="F111" s="150"/>
      <c r="G111" s="41" t="s">
        <v>156</v>
      </c>
      <c r="H111" s="42"/>
      <c r="I111" s="42"/>
      <c r="J111" s="42"/>
      <c r="K111" s="43"/>
    </row>
    <row r="112" spans="1:11" x14ac:dyDescent="0.2">
      <c r="A112" s="132" t="s">
        <v>20</v>
      </c>
      <c r="B112" s="135"/>
      <c r="C112" s="133"/>
      <c r="D112" s="123"/>
      <c r="E112" s="124"/>
      <c r="F112" s="150"/>
      <c r="G112" s="44"/>
      <c r="H112" s="45"/>
      <c r="I112" s="45"/>
      <c r="J112" s="45"/>
      <c r="K112" s="46"/>
    </row>
    <row r="113" spans="1:11" x14ac:dyDescent="0.2">
      <c r="A113" s="132" t="s">
        <v>111</v>
      </c>
      <c r="B113" s="135"/>
      <c r="C113" s="133"/>
      <c r="D113" s="123"/>
      <c r="E113" s="124"/>
      <c r="F113" s="150"/>
      <c r="G113" s="44"/>
      <c r="H113" s="45"/>
      <c r="I113" s="45"/>
      <c r="J113" s="45"/>
      <c r="K113" s="46"/>
    </row>
    <row r="114" spans="1:11" x14ac:dyDescent="0.2">
      <c r="A114" s="132" t="s">
        <v>119</v>
      </c>
      <c r="B114" s="135"/>
      <c r="C114" s="133"/>
      <c r="D114" s="123"/>
      <c r="E114" s="124"/>
      <c r="F114" s="150"/>
      <c r="G114" s="44"/>
      <c r="H114" s="45"/>
      <c r="I114" s="45"/>
      <c r="J114" s="45"/>
      <c r="K114" s="46"/>
    </row>
    <row r="115" spans="1:11" x14ac:dyDescent="0.2">
      <c r="A115" s="132" t="s">
        <v>136</v>
      </c>
      <c r="B115" s="135"/>
      <c r="C115" s="133"/>
      <c r="D115" s="123"/>
      <c r="E115" s="124"/>
      <c r="F115" s="150"/>
      <c r="G115" s="44"/>
      <c r="H115" s="45"/>
      <c r="I115" s="45"/>
      <c r="J115" s="45"/>
      <c r="K115" s="46"/>
    </row>
    <row r="116" spans="1:11" x14ac:dyDescent="0.2">
      <c r="A116" s="132" t="s">
        <v>112</v>
      </c>
      <c r="B116" s="135"/>
      <c r="C116" s="133"/>
      <c r="D116" s="123"/>
      <c r="E116" s="124"/>
      <c r="F116" s="150"/>
      <c r="G116" s="44"/>
      <c r="H116" s="45"/>
      <c r="I116" s="45"/>
      <c r="J116" s="45"/>
      <c r="K116" s="46"/>
    </row>
    <row r="117" spans="1:11" x14ac:dyDescent="0.2">
      <c r="A117" s="132" t="s">
        <v>110</v>
      </c>
      <c r="B117" s="135"/>
      <c r="C117" s="133"/>
      <c r="D117" s="123"/>
      <c r="E117" s="124"/>
      <c r="F117" s="150"/>
      <c r="G117" s="44"/>
      <c r="H117" s="45"/>
      <c r="I117" s="45"/>
      <c r="J117" s="45"/>
      <c r="K117" s="46"/>
    </row>
    <row r="118" spans="1:11" ht="16" thickBot="1" x14ac:dyDescent="0.25">
      <c r="A118" s="136" t="s">
        <v>111</v>
      </c>
      <c r="B118" s="137"/>
      <c r="C118" s="138"/>
      <c r="D118" s="152"/>
      <c r="E118" s="153"/>
      <c r="F118" s="151"/>
      <c r="G118" s="47"/>
      <c r="H118" s="48"/>
      <c r="I118" s="48"/>
      <c r="J118" s="48"/>
      <c r="K118" s="49"/>
    </row>
    <row r="119" spans="1:11" ht="16" thickBot="1" x14ac:dyDescent="0.25">
      <c r="A119" s="86" t="s">
        <v>65</v>
      </c>
      <c r="B119" s="87"/>
      <c r="C119" s="87"/>
      <c r="D119" s="87"/>
      <c r="E119" s="87"/>
      <c r="F119" s="87"/>
      <c r="G119" s="87"/>
      <c r="H119" s="87"/>
      <c r="I119" s="87"/>
      <c r="J119" s="87"/>
      <c r="K119" s="88"/>
    </row>
    <row r="120" spans="1:11" ht="16" customHeight="1" thickBot="1" x14ac:dyDescent="0.25">
      <c r="A120" s="89" t="s">
        <v>139</v>
      </c>
      <c r="B120" s="90"/>
      <c r="C120" s="90"/>
      <c r="D120" s="90"/>
      <c r="E120" s="90"/>
      <c r="F120" s="90"/>
      <c r="G120" s="90"/>
      <c r="H120" s="90"/>
      <c r="I120" s="90"/>
      <c r="J120" s="90"/>
      <c r="K120" s="91"/>
    </row>
    <row r="121" spans="1:11" ht="16" thickBot="1" x14ac:dyDescent="0.25">
      <c r="A121" s="120" t="s">
        <v>55</v>
      </c>
      <c r="B121" s="121"/>
      <c r="C121" s="121"/>
      <c r="D121" s="121"/>
      <c r="E121" s="121"/>
      <c r="F121" s="122"/>
      <c r="G121" s="120" t="s">
        <v>56</v>
      </c>
      <c r="H121" s="121"/>
      <c r="I121" s="121"/>
      <c r="J121" s="121"/>
      <c r="K121" s="122"/>
    </row>
    <row r="122" spans="1:11" ht="16" thickBot="1" x14ac:dyDescent="0.25">
      <c r="A122" s="120" t="s">
        <v>74</v>
      </c>
      <c r="B122" s="121"/>
      <c r="C122" s="122"/>
      <c r="D122" s="120" t="s">
        <v>13</v>
      </c>
      <c r="E122" s="121"/>
      <c r="F122" s="122"/>
      <c r="G122" s="120" t="s">
        <v>74</v>
      </c>
      <c r="H122" s="121"/>
      <c r="I122" s="122"/>
      <c r="J122" s="120" t="s">
        <v>13</v>
      </c>
      <c r="K122" s="122"/>
    </row>
    <row r="123" spans="1:11" ht="15" customHeight="1" thickBot="1" x14ac:dyDescent="0.25">
      <c r="A123" s="108">
        <f>SUM(I5-E5)*(0.74)+E5</f>
        <v>0</v>
      </c>
      <c r="B123" s="109"/>
      <c r="C123" s="110"/>
      <c r="D123" s="111" t="s">
        <v>14</v>
      </c>
      <c r="E123" s="112"/>
      <c r="F123" s="113"/>
      <c r="G123" s="108">
        <f>SUM(I5-E5)*(0.74)+E5</f>
        <v>0</v>
      </c>
      <c r="H123" s="109"/>
      <c r="I123" s="110"/>
      <c r="J123" s="111" t="s">
        <v>14</v>
      </c>
      <c r="K123" s="113"/>
    </row>
    <row r="124" spans="1:11" ht="15" customHeight="1" thickBot="1" x14ac:dyDescent="0.25">
      <c r="A124" s="114" t="s">
        <v>140</v>
      </c>
      <c r="B124" s="115"/>
      <c r="C124" s="115"/>
      <c r="D124" s="115"/>
      <c r="E124" s="115"/>
      <c r="F124" s="115"/>
      <c r="G124" s="115"/>
      <c r="H124" s="115"/>
      <c r="I124" s="115"/>
      <c r="J124" s="115"/>
      <c r="K124" s="116"/>
    </row>
    <row r="125" spans="1:11" ht="15" customHeight="1" thickBot="1" x14ac:dyDescent="0.25">
      <c r="A125" s="117" t="s">
        <v>15</v>
      </c>
      <c r="B125" s="118"/>
      <c r="C125" s="118"/>
      <c r="D125" s="118"/>
      <c r="E125" s="118"/>
      <c r="F125" s="119"/>
      <c r="G125" s="117" t="s">
        <v>59</v>
      </c>
      <c r="H125" s="118"/>
      <c r="I125" s="118"/>
      <c r="J125" s="118"/>
      <c r="K125" s="119"/>
    </row>
    <row r="126" spans="1:11" ht="16" customHeight="1" thickBot="1" x14ac:dyDescent="0.25">
      <c r="A126" s="2" t="s">
        <v>16</v>
      </c>
      <c r="B126" s="125" t="s">
        <v>17</v>
      </c>
      <c r="C126" s="126"/>
      <c r="D126" s="127" t="s">
        <v>18</v>
      </c>
      <c r="E126" s="128"/>
      <c r="F126" s="3" t="s">
        <v>75</v>
      </c>
      <c r="G126" s="125" t="s">
        <v>16</v>
      </c>
      <c r="H126" s="129"/>
      <c r="I126" s="126"/>
      <c r="J126" s="127" t="s">
        <v>19</v>
      </c>
      <c r="K126" s="128"/>
    </row>
    <row r="127" spans="1:11" ht="16" customHeight="1" x14ac:dyDescent="0.2">
      <c r="A127" s="4" t="s">
        <v>135</v>
      </c>
      <c r="B127" s="130" t="s">
        <v>23</v>
      </c>
      <c r="C127" s="131"/>
      <c r="D127" s="164">
        <v>0.16666666666666666</v>
      </c>
      <c r="E127" s="142"/>
      <c r="F127" s="149" t="s">
        <v>157</v>
      </c>
      <c r="G127" s="130" t="s">
        <v>135</v>
      </c>
      <c r="H127" s="134"/>
      <c r="I127" s="131"/>
      <c r="J127" s="141" t="s">
        <v>84</v>
      </c>
      <c r="K127" s="142"/>
    </row>
    <row r="128" spans="1:11" ht="15" customHeight="1" x14ac:dyDescent="0.2">
      <c r="A128" s="4" t="s">
        <v>20</v>
      </c>
      <c r="B128" s="132" t="s">
        <v>24</v>
      </c>
      <c r="C128" s="133"/>
      <c r="D128" s="163">
        <v>0.16666666666666666</v>
      </c>
      <c r="E128" s="124"/>
      <c r="F128" s="150"/>
      <c r="G128" s="132" t="s">
        <v>78</v>
      </c>
      <c r="H128" s="135"/>
      <c r="I128" s="133"/>
      <c r="J128" s="123" t="s">
        <v>106</v>
      </c>
      <c r="K128" s="124"/>
    </row>
    <row r="129" spans="1:11" x14ac:dyDescent="0.2">
      <c r="A129" s="4" t="s">
        <v>21</v>
      </c>
      <c r="B129" s="132" t="s">
        <v>108</v>
      </c>
      <c r="C129" s="133"/>
      <c r="D129" s="163">
        <v>0.16666666666666666</v>
      </c>
      <c r="E129" s="124"/>
      <c r="F129" s="150"/>
      <c r="G129" s="132" t="s">
        <v>26</v>
      </c>
      <c r="H129" s="160"/>
      <c r="I129" s="133"/>
      <c r="J129" s="123" t="s">
        <v>106</v>
      </c>
      <c r="K129" s="124"/>
    </row>
    <row r="130" spans="1:11" ht="15" customHeight="1" thickBot="1" x14ac:dyDescent="0.25">
      <c r="A130" s="4" t="s">
        <v>22</v>
      </c>
      <c r="B130" s="132" t="s">
        <v>25</v>
      </c>
      <c r="C130" s="133"/>
      <c r="D130" s="163">
        <v>0.16666666666666666</v>
      </c>
      <c r="E130" s="124"/>
      <c r="F130" s="151"/>
      <c r="G130" s="132" t="s">
        <v>76</v>
      </c>
      <c r="H130" s="160"/>
      <c r="I130" s="133"/>
      <c r="J130" s="123" t="s">
        <v>106</v>
      </c>
      <c r="K130" s="124"/>
    </row>
    <row r="131" spans="1:11" ht="16" thickBot="1" x14ac:dyDescent="0.25">
      <c r="A131" s="117" t="s">
        <v>34</v>
      </c>
      <c r="B131" s="118"/>
      <c r="C131" s="118"/>
      <c r="D131" s="118"/>
      <c r="E131" s="118"/>
      <c r="F131" s="119"/>
      <c r="G131" s="132" t="s">
        <v>77</v>
      </c>
      <c r="H131" s="135"/>
      <c r="I131" s="133"/>
      <c r="J131" s="123" t="s">
        <v>106</v>
      </c>
      <c r="K131" s="124"/>
    </row>
    <row r="132" spans="1:11" ht="15" customHeight="1" thickBot="1" x14ac:dyDescent="0.25">
      <c r="A132" s="130" t="s">
        <v>35</v>
      </c>
      <c r="B132" s="134"/>
      <c r="C132" s="131"/>
      <c r="D132" s="141" t="s">
        <v>57</v>
      </c>
      <c r="E132" s="142"/>
      <c r="F132" s="149" t="s">
        <v>145</v>
      </c>
      <c r="G132" s="132" t="s">
        <v>137</v>
      </c>
      <c r="H132" s="160"/>
      <c r="I132" s="133"/>
      <c r="J132" s="123" t="s">
        <v>83</v>
      </c>
      <c r="K132" s="124"/>
    </row>
    <row r="133" spans="1:11" ht="15" customHeight="1" thickBot="1" x14ac:dyDescent="0.25">
      <c r="A133" s="132" t="s">
        <v>21</v>
      </c>
      <c r="B133" s="135"/>
      <c r="C133" s="133"/>
      <c r="D133" s="123"/>
      <c r="E133" s="124"/>
      <c r="F133" s="150"/>
      <c r="G133" s="50" t="s">
        <v>46</v>
      </c>
      <c r="H133" s="51"/>
      <c r="I133" s="51"/>
      <c r="J133" s="51"/>
      <c r="K133" s="52"/>
    </row>
    <row r="134" spans="1:11" x14ac:dyDescent="0.2">
      <c r="A134" s="132" t="s">
        <v>36</v>
      </c>
      <c r="B134" s="135"/>
      <c r="C134" s="133"/>
      <c r="D134" s="123"/>
      <c r="E134" s="124"/>
      <c r="F134" s="150"/>
      <c r="G134" s="41" t="s">
        <v>158</v>
      </c>
      <c r="H134" s="42"/>
      <c r="I134" s="42"/>
      <c r="J134" s="42"/>
      <c r="K134" s="43"/>
    </row>
    <row r="135" spans="1:11" ht="15" customHeight="1" x14ac:dyDescent="0.2">
      <c r="A135" s="132" t="s">
        <v>37</v>
      </c>
      <c r="B135" s="135"/>
      <c r="C135" s="133"/>
      <c r="D135" s="123"/>
      <c r="E135" s="124"/>
      <c r="F135" s="150"/>
      <c r="G135" s="44"/>
      <c r="H135" s="45"/>
      <c r="I135" s="45"/>
      <c r="J135" s="45"/>
      <c r="K135" s="46"/>
    </row>
    <row r="136" spans="1:11" ht="15" customHeight="1" x14ac:dyDescent="0.2">
      <c r="A136" s="132" t="s">
        <v>38</v>
      </c>
      <c r="B136" s="135"/>
      <c r="C136" s="133"/>
      <c r="D136" s="123"/>
      <c r="E136" s="124"/>
      <c r="F136" s="150"/>
      <c r="G136" s="44"/>
      <c r="H136" s="45"/>
      <c r="I136" s="45"/>
      <c r="J136" s="45"/>
      <c r="K136" s="46"/>
    </row>
    <row r="137" spans="1:11" ht="16" customHeight="1" x14ac:dyDescent="0.2">
      <c r="A137" s="132" t="s">
        <v>119</v>
      </c>
      <c r="B137" s="135"/>
      <c r="C137" s="133"/>
      <c r="D137" s="123"/>
      <c r="E137" s="124"/>
      <c r="F137" s="150"/>
      <c r="G137" s="44"/>
      <c r="H137" s="45"/>
      <c r="I137" s="45"/>
      <c r="J137" s="45"/>
      <c r="K137" s="46"/>
    </row>
    <row r="138" spans="1:11" x14ac:dyDescent="0.2">
      <c r="A138" s="132" t="s">
        <v>39</v>
      </c>
      <c r="B138" s="135"/>
      <c r="C138" s="133"/>
      <c r="D138" s="123"/>
      <c r="E138" s="124"/>
      <c r="F138" s="150"/>
      <c r="G138" s="44"/>
      <c r="H138" s="45"/>
      <c r="I138" s="45"/>
      <c r="J138" s="45"/>
      <c r="K138" s="46"/>
    </row>
    <row r="139" spans="1:11" x14ac:dyDescent="0.2">
      <c r="A139" s="132" t="s">
        <v>40</v>
      </c>
      <c r="B139" s="135"/>
      <c r="C139" s="133"/>
      <c r="D139" s="123"/>
      <c r="E139" s="124"/>
      <c r="F139" s="150"/>
      <c r="G139" s="44"/>
      <c r="H139" s="45"/>
      <c r="I139" s="45"/>
      <c r="J139" s="45"/>
      <c r="K139" s="46"/>
    </row>
    <row r="140" spans="1:11" ht="15" customHeight="1" x14ac:dyDescent="0.2">
      <c r="A140" s="132" t="s">
        <v>41</v>
      </c>
      <c r="B140" s="135"/>
      <c r="C140" s="133"/>
      <c r="D140" s="123"/>
      <c r="E140" s="124"/>
      <c r="F140" s="150"/>
      <c r="G140" s="44"/>
      <c r="H140" s="45"/>
      <c r="I140" s="45"/>
      <c r="J140" s="45"/>
      <c r="K140" s="46"/>
    </row>
    <row r="141" spans="1:11" ht="17" customHeight="1" thickBot="1" x14ac:dyDescent="0.25">
      <c r="A141" s="136" t="s">
        <v>42</v>
      </c>
      <c r="B141" s="137"/>
      <c r="C141" s="138"/>
      <c r="D141" s="152"/>
      <c r="E141" s="153"/>
      <c r="F141" s="151"/>
      <c r="G141" s="47"/>
      <c r="H141" s="48"/>
      <c r="I141" s="48"/>
      <c r="J141" s="48"/>
      <c r="K141" s="49"/>
    </row>
    <row r="142" spans="1:11" ht="42" customHeight="1" thickBot="1" x14ac:dyDescent="0.25">
      <c r="A142" s="20" t="s">
        <v>104</v>
      </c>
      <c r="B142" s="21"/>
      <c r="C142" s="21"/>
      <c r="D142" s="21"/>
      <c r="E142" s="21"/>
      <c r="F142" s="21"/>
      <c r="G142" s="21"/>
      <c r="H142" s="21"/>
      <c r="I142" s="21"/>
      <c r="J142" s="21"/>
      <c r="K142" s="22"/>
    </row>
    <row r="143" spans="1:11" ht="36" customHeight="1" thickBot="1" x14ac:dyDescent="0.25">
      <c r="A143" s="23" t="s">
        <v>44</v>
      </c>
      <c r="B143" s="24"/>
      <c r="C143" s="24"/>
      <c r="D143" s="25"/>
      <c r="E143" s="23" t="s">
        <v>45</v>
      </c>
      <c r="F143" s="24"/>
      <c r="G143" s="25"/>
      <c r="H143" s="23" t="s">
        <v>46</v>
      </c>
      <c r="I143" s="24"/>
      <c r="J143" s="24"/>
      <c r="K143" s="25"/>
    </row>
    <row r="144" spans="1:11" x14ac:dyDescent="0.2">
      <c r="A144" s="26" t="s">
        <v>47</v>
      </c>
      <c r="B144" s="27"/>
      <c r="C144" s="27"/>
      <c r="D144" s="28"/>
      <c r="E144" s="26" t="s">
        <v>105</v>
      </c>
      <c r="F144" s="27"/>
      <c r="G144" s="28"/>
      <c r="H144" s="32" t="s">
        <v>164</v>
      </c>
      <c r="I144" s="33"/>
      <c r="J144" s="33"/>
      <c r="K144" s="34"/>
    </row>
    <row r="145" spans="1:11" ht="53" customHeight="1" thickBot="1" x14ac:dyDescent="0.25">
      <c r="A145" s="29"/>
      <c r="B145" s="30"/>
      <c r="C145" s="30"/>
      <c r="D145" s="31"/>
      <c r="E145" s="29"/>
      <c r="F145" s="30"/>
      <c r="G145" s="31"/>
      <c r="H145" s="35"/>
      <c r="I145" s="36"/>
      <c r="J145" s="36"/>
      <c r="K145" s="37"/>
    </row>
    <row r="146" spans="1:11" ht="56" customHeight="1" thickBot="1" x14ac:dyDescent="0.25">
      <c r="A146" s="38" t="s">
        <v>49</v>
      </c>
      <c r="B146" s="39"/>
      <c r="C146" s="39"/>
      <c r="D146" s="40"/>
      <c r="E146" s="38" t="s">
        <v>53</v>
      </c>
      <c r="F146" s="39"/>
      <c r="G146" s="40"/>
      <c r="H146" s="38" t="s">
        <v>51</v>
      </c>
      <c r="I146" s="39"/>
      <c r="J146" s="39"/>
      <c r="K146" s="40"/>
    </row>
    <row r="147" spans="1:11" ht="38" customHeight="1" thickBot="1" x14ac:dyDescent="0.25">
      <c r="A147" s="38" t="s">
        <v>52</v>
      </c>
      <c r="B147" s="39"/>
      <c r="C147" s="39"/>
      <c r="D147" s="40"/>
      <c r="E147" s="38" t="s">
        <v>53</v>
      </c>
      <c r="F147" s="39"/>
      <c r="G147" s="40"/>
      <c r="H147" s="38" t="s">
        <v>54</v>
      </c>
      <c r="I147" s="39"/>
      <c r="J147" s="39"/>
      <c r="K147" s="40"/>
    </row>
    <row r="148" spans="1:11" ht="15" customHeight="1" thickBot="1" x14ac:dyDescent="0.25">
      <c r="A148" s="86" t="s">
        <v>66</v>
      </c>
      <c r="B148" s="87"/>
      <c r="C148" s="87"/>
      <c r="D148" s="87"/>
      <c r="E148" s="87"/>
      <c r="F148" s="87"/>
      <c r="G148" s="87"/>
      <c r="H148" s="87"/>
      <c r="I148" s="87"/>
      <c r="J148" s="87"/>
      <c r="K148" s="88"/>
    </row>
    <row r="149" spans="1:11" ht="16" customHeight="1" thickBot="1" x14ac:dyDescent="0.25">
      <c r="A149" s="89" t="s">
        <v>139</v>
      </c>
      <c r="B149" s="90"/>
      <c r="C149" s="90"/>
      <c r="D149" s="90"/>
      <c r="E149" s="90"/>
      <c r="F149" s="90"/>
      <c r="G149" s="90"/>
      <c r="H149" s="90"/>
      <c r="I149" s="90"/>
      <c r="J149" s="90"/>
      <c r="K149" s="91"/>
    </row>
    <row r="150" spans="1:11" ht="16" customHeight="1" thickBot="1" x14ac:dyDescent="0.25">
      <c r="A150" s="120" t="s">
        <v>55</v>
      </c>
      <c r="B150" s="121"/>
      <c r="C150" s="121"/>
      <c r="D150" s="121"/>
      <c r="E150" s="121"/>
      <c r="F150" s="122"/>
      <c r="G150" s="120" t="s">
        <v>56</v>
      </c>
      <c r="H150" s="121"/>
      <c r="I150" s="121"/>
      <c r="J150" s="121"/>
      <c r="K150" s="122"/>
    </row>
    <row r="151" spans="1:11" ht="15" customHeight="1" thickBot="1" x14ac:dyDescent="0.25">
      <c r="A151" s="120" t="s">
        <v>74</v>
      </c>
      <c r="B151" s="121"/>
      <c r="C151" s="122"/>
      <c r="D151" s="120" t="s">
        <v>13</v>
      </c>
      <c r="E151" s="121"/>
      <c r="F151" s="122"/>
      <c r="G151" s="120" t="s">
        <v>74</v>
      </c>
      <c r="H151" s="121"/>
      <c r="I151" s="122"/>
      <c r="J151" s="120" t="s">
        <v>13</v>
      </c>
      <c r="K151" s="122"/>
    </row>
    <row r="152" spans="1:11" ht="16" thickBot="1" x14ac:dyDescent="0.25">
      <c r="A152" s="108">
        <f>SUM(I5-E5)*(0.88)+E5</f>
        <v>0</v>
      </c>
      <c r="B152" s="109"/>
      <c r="C152" s="110"/>
      <c r="D152" s="111" t="s">
        <v>131</v>
      </c>
      <c r="E152" s="112"/>
      <c r="F152" s="113"/>
      <c r="G152" s="108">
        <f>SUM(I5-E5)*(0.81)+E5</f>
        <v>0</v>
      </c>
      <c r="H152" s="109"/>
      <c r="I152" s="110"/>
      <c r="J152" s="111" t="s">
        <v>73</v>
      </c>
      <c r="K152" s="113"/>
    </row>
    <row r="153" spans="1:11" ht="16" customHeight="1" thickBot="1" x14ac:dyDescent="0.25">
      <c r="A153" s="114" t="s">
        <v>140</v>
      </c>
      <c r="B153" s="115"/>
      <c r="C153" s="115"/>
      <c r="D153" s="115"/>
      <c r="E153" s="115"/>
      <c r="F153" s="115"/>
      <c r="G153" s="115"/>
      <c r="H153" s="115"/>
      <c r="I153" s="115"/>
      <c r="J153" s="115"/>
      <c r="K153" s="116"/>
    </row>
    <row r="154" spans="1:11" ht="16" thickBot="1" x14ac:dyDescent="0.25">
      <c r="A154" s="117" t="s">
        <v>15</v>
      </c>
      <c r="B154" s="118"/>
      <c r="C154" s="118"/>
      <c r="D154" s="118"/>
      <c r="E154" s="118"/>
      <c r="F154" s="119"/>
      <c r="G154" s="117" t="s">
        <v>59</v>
      </c>
      <c r="H154" s="118"/>
      <c r="I154" s="118"/>
      <c r="J154" s="118"/>
      <c r="K154" s="119"/>
    </row>
    <row r="155" spans="1:11" ht="16" thickBot="1" x14ac:dyDescent="0.25">
      <c r="A155" s="2" t="s">
        <v>16</v>
      </c>
      <c r="B155" s="125" t="s">
        <v>17</v>
      </c>
      <c r="C155" s="126"/>
      <c r="D155" s="127" t="s">
        <v>18</v>
      </c>
      <c r="E155" s="128"/>
      <c r="F155" s="3" t="s">
        <v>75</v>
      </c>
      <c r="G155" s="125" t="s">
        <v>16</v>
      </c>
      <c r="H155" s="129"/>
      <c r="I155" s="126"/>
      <c r="J155" s="127" t="s">
        <v>19</v>
      </c>
      <c r="K155" s="128"/>
    </row>
    <row r="156" spans="1:11" x14ac:dyDescent="0.2">
      <c r="A156" s="4" t="s">
        <v>22</v>
      </c>
      <c r="B156" s="130" t="s">
        <v>25</v>
      </c>
      <c r="C156" s="131"/>
      <c r="D156" s="141">
        <v>50</v>
      </c>
      <c r="E156" s="142"/>
      <c r="F156" s="149">
        <v>3</v>
      </c>
      <c r="G156" s="130" t="s">
        <v>135</v>
      </c>
      <c r="H156" s="134"/>
      <c r="I156" s="131"/>
      <c r="J156" s="141" t="s">
        <v>85</v>
      </c>
      <c r="K156" s="142"/>
    </row>
    <row r="157" spans="1:11" x14ac:dyDescent="0.2">
      <c r="A157" s="4" t="s">
        <v>96</v>
      </c>
      <c r="B157" s="132" t="s">
        <v>97</v>
      </c>
      <c r="C157" s="133"/>
      <c r="D157" s="123">
        <v>7</v>
      </c>
      <c r="E157" s="124"/>
      <c r="F157" s="150"/>
      <c r="G157" s="132" t="s">
        <v>78</v>
      </c>
      <c r="H157" s="135"/>
      <c r="I157" s="133"/>
      <c r="J157" s="123" t="s">
        <v>82</v>
      </c>
      <c r="K157" s="124"/>
    </row>
    <row r="158" spans="1:11" x14ac:dyDescent="0.2">
      <c r="A158" s="4" t="s">
        <v>98</v>
      </c>
      <c r="B158" s="132" t="s">
        <v>99</v>
      </c>
      <c r="C158" s="133"/>
      <c r="D158" s="123">
        <v>10</v>
      </c>
      <c r="E158" s="124"/>
      <c r="F158" s="150"/>
      <c r="G158" s="132" t="s">
        <v>26</v>
      </c>
      <c r="H158" s="160"/>
      <c r="I158" s="133"/>
      <c r="J158" s="123" t="s">
        <v>82</v>
      </c>
      <c r="K158" s="124"/>
    </row>
    <row r="159" spans="1:11" ht="16" thickBot="1" x14ac:dyDescent="0.25">
      <c r="A159" s="4"/>
      <c r="B159" s="132"/>
      <c r="C159" s="133"/>
      <c r="D159" s="123"/>
      <c r="E159" s="124"/>
      <c r="F159" s="5"/>
      <c r="G159" s="132" t="s">
        <v>76</v>
      </c>
      <c r="H159" s="160"/>
      <c r="I159" s="133"/>
      <c r="J159" s="123" t="s">
        <v>82</v>
      </c>
      <c r="K159" s="124"/>
    </row>
    <row r="160" spans="1:11" ht="16" thickBot="1" x14ac:dyDescent="0.25">
      <c r="A160" s="117" t="s">
        <v>34</v>
      </c>
      <c r="B160" s="118"/>
      <c r="C160" s="118"/>
      <c r="D160" s="118"/>
      <c r="E160" s="118"/>
      <c r="F160" s="119"/>
      <c r="G160" s="132" t="s">
        <v>77</v>
      </c>
      <c r="H160" s="135"/>
      <c r="I160" s="133"/>
      <c r="J160" s="123" t="s">
        <v>82</v>
      </c>
      <c r="K160" s="124"/>
    </row>
    <row r="161" spans="1:11" ht="16" thickBot="1" x14ac:dyDescent="0.25">
      <c r="A161" s="130" t="s">
        <v>107</v>
      </c>
      <c r="B161" s="134"/>
      <c r="C161" s="131"/>
      <c r="D161" s="141" t="s">
        <v>57</v>
      </c>
      <c r="E161" s="142"/>
      <c r="F161" s="149" t="s">
        <v>146</v>
      </c>
      <c r="G161" s="132" t="s">
        <v>137</v>
      </c>
      <c r="H161" s="160"/>
      <c r="I161" s="133"/>
      <c r="J161" s="123" t="s">
        <v>94</v>
      </c>
      <c r="K161" s="124"/>
    </row>
    <row r="162" spans="1:11" ht="16" thickBot="1" x14ac:dyDescent="0.25">
      <c r="A162" s="132" t="s">
        <v>108</v>
      </c>
      <c r="B162" s="135"/>
      <c r="C162" s="133"/>
      <c r="D162" s="123"/>
      <c r="E162" s="124"/>
      <c r="F162" s="150"/>
      <c r="G162" s="50" t="s">
        <v>46</v>
      </c>
      <c r="H162" s="51"/>
      <c r="I162" s="51"/>
      <c r="J162" s="51"/>
      <c r="K162" s="52"/>
    </row>
    <row r="163" spans="1:11" x14ac:dyDescent="0.2">
      <c r="A163" s="132" t="s">
        <v>39</v>
      </c>
      <c r="B163" s="135"/>
      <c r="C163" s="133"/>
      <c r="D163" s="123"/>
      <c r="E163" s="124"/>
      <c r="F163" s="150"/>
      <c r="G163" s="41" t="s">
        <v>159</v>
      </c>
      <c r="H163" s="42"/>
      <c r="I163" s="42"/>
      <c r="J163" s="42"/>
      <c r="K163" s="43"/>
    </row>
    <row r="164" spans="1:11" x14ac:dyDescent="0.2">
      <c r="A164" s="132" t="s">
        <v>20</v>
      </c>
      <c r="B164" s="135"/>
      <c r="C164" s="133"/>
      <c r="D164" s="123"/>
      <c r="E164" s="124"/>
      <c r="F164" s="150"/>
      <c r="G164" s="44"/>
      <c r="H164" s="45"/>
      <c r="I164" s="45"/>
      <c r="J164" s="45"/>
      <c r="K164" s="46"/>
    </row>
    <row r="165" spans="1:11" x14ac:dyDescent="0.2">
      <c r="A165" s="132" t="s">
        <v>38</v>
      </c>
      <c r="B165" s="135"/>
      <c r="C165" s="133"/>
      <c r="D165" s="123"/>
      <c r="E165" s="124"/>
      <c r="F165" s="150"/>
      <c r="G165" s="44"/>
      <c r="H165" s="45"/>
      <c r="I165" s="45"/>
      <c r="J165" s="45"/>
      <c r="K165" s="46"/>
    </row>
    <row r="166" spans="1:11" x14ac:dyDescent="0.2">
      <c r="A166" s="132" t="s">
        <v>41</v>
      </c>
      <c r="B166" s="135"/>
      <c r="C166" s="133"/>
      <c r="D166" s="123"/>
      <c r="E166" s="124"/>
      <c r="F166" s="150"/>
      <c r="G166" s="44"/>
      <c r="H166" s="45"/>
      <c r="I166" s="45"/>
      <c r="J166" s="45"/>
      <c r="K166" s="46"/>
    </row>
    <row r="167" spans="1:11" x14ac:dyDescent="0.2">
      <c r="A167" s="132" t="s">
        <v>111</v>
      </c>
      <c r="B167" s="135"/>
      <c r="C167" s="133"/>
      <c r="D167" s="123"/>
      <c r="E167" s="124"/>
      <c r="F167" s="150"/>
      <c r="G167" s="44"/>
      <c r="H167" s="45"/>
      <c r="I167" s="45"/>
      <c r="J167" s="45"/>
      <c r="K167" s="46"/>
    </row>
    <row r="168" spans="1:11" x14ac:dyDescent="0.2">
      <c r="A168" s="132" t="s">
        <v>119</v>
      </c>
      <c r="B168" s="135"/>
      <c r="C168" s="133"/>
      <c r="D168" s="123"/>
      <c r="E168" s="124"/>
      <c r="F168" s="150"/>
      <c r="G168" s="44"/>
      <c r="H168" s="45"/>
      <c r="I168" s="45"/>
      <c r="J168" s="45"/>
      <c r="K168" s="46"/>
    </row>
    <row r="169" spans="1:11" x14ac:dyDescent="0.2">
      <c r="A169" s="132" t="s">
        <v>136</v>
      </c>
      <c r="B169" s="135"/>
      <c r="C169" s="133"/>
      <c r="D169" s="123"/>
      <c r="E169" s="124"/>
      <c r="F169" s="150"/>
      <c r="G169" s="44"/>
      <c r="H169" s="45"/>
      <c r="I169" s="45"/>
      <c r="J169" s="45"/>
      <c r="K169" s="46"/>
    </row>
    <row r="170" spans="1:11" x14ac:dyDescent="0.2">
      <c r="A170" s="165" t="s">
        <v>112</v>
      </c>
      <c r="B170" s="166"/>
      <c r="C170" s="167"/>
      <c r="D170" s="123"/>
      <c r="E170" s="124"/>
      <c r="F170" s="150"/>
      <c r="G170" s="44"/>
      <c r="H170" s="45"/>
      <c r="I170" s="45"/>
      <c r="J170" s="45"/>
      <c r="K170" s="46"/>
    </row>
    <row r="171" spans="1:11" x14ac:dyDescent="0.2">
      <c r="A171" s="165" t="s">
        <v>110</v>
      </c>
      <c r="B171" s="166"/>
      <c r="C171" s="167"/>
      <c r="D171" s="123"/>
      <c r="E171" s="124"/>
      <c r="F171" s="150"/>
      <c r="G171" s="44"/>
      <c r="H171" s="45"/>
      <c r="I171" s="45"/>
      <c r="J171" s="45"/>
      <c r="K171" s="46"/>
    </row>
    <row r="172" spans="1:11" ht="16" thickBot="1" x14ac:dyDescent="0.25">
      <c r="A172" s="136" t="s">
        <v>111</v>
      </c>
      <c r="B172" s="137"/>
      <c r="C172" s="138"/>
      <c r="D172" s="152"/>
      <c r="E172" s="153"/>
      <c r="F172" s="151"/>
      <c r="G172" s="47"/>
      <c r="H172" s="48"/>
      <c r="I172" s="48"/>
      <c r="J172" s="48"/>
      <c r="K172" s="49"/>
    </row>
    <row r="173" spans="1:11" ht="16" thickBot="1" x14ac:dyDescent="0.25">
      <c r="A173" s="86" t="s">
        <v>67</v>
      </c>
      <c r="B173" s="87"/>
      <c r="C173" s="87"/>
      <c r="D173" s="87"/>
      <c r="E173" s="87"/>
      <c r="F173" s="87"/>
      <c r="G173" s="87"/>
      <c r="H173" s="87"/>
      <c r="I173" s="87"/>
      <c r="J173" s="87"/>
      <c r="K173" s="88"/>
    </row>
    <row r="174" spans="1:11" ht="16" customHeight="1" thickBot="1" x14ac:dyDescent="0.25">
      <c r="A174" s="89" t="s">
        <v>139</v>
      </c>
      <c r="B174" s="90"/>
      <c r="C174" s="90"/>
      <c r="D174" s="90"/>
      <c r="E174" s="90"/>
      <c r="F174" s="90"/>
      <c r="G174" s="90"/>
      <c r="H174" s="90"/>
      <c r="I174" s="90"/>
      <c r="J174" s="90"/>
      <c r="K174" s="91"/>
    </row>
    <row r="175" spans="1:11" ht="16" thickBot="1" x14ac:dyDescent="0.25">
      <c r="A175" s="120" t="s">
        <v>55</v>
      </c>
      <c r="B175" s="121"/>
      <c r="C175" s="121"/>
      <c r="D175" s="121"/>
      <c r="E175" s="121"/>
      <c r="F175" s="122"/>
      <c r="G175" s="120" t="s">
        <v>56</v>
      </c>
      <c r="H175" s="121"/>
      <c r="I175" s="121"/>
      <c r="J175" s="121"/>
      <c r="K175" s="122"/>
    </row>
    <row r="176" spans="1:11" ht="16" thickBot="1" x14ac:dyDescent="0.25">
      <c r="A176" s="120" t="s">
        <v>74</v>
      </c>
      <c r="B176" s="121"/>
      <c r="C176" s="122"/>
      <c r="D176" s="120" t="s">
        <v>13</v>
      </c>
      <c r="E176" s="121"/>
      <c r="F176" s="122"/>
      <c r="G176" s="120" t="s">
        <v>74</v>
      </c>
      <c r="H176" s="121"/>
      <c r="I176" s="122"/>
      <c r="J176" s="120" t="s">
        <v>13</v>
      </c>
      <c r="K176" s="122"/>
    </row>
    <row r="177" spans="1:11" ht="15" customHeight="1" thickBot="1" x14ac:dyDescent="0.25">
      <c r="A177" s="108">
        <f>SUM(I5-E5)*(0.96)+E5</f>
        <v>0</v>
      </c>
      <c r="B177" s="109"/>
      <c r="C177" s="110"/>
      <c r="D177" s="111" t="s">
        <v>147</v>
      </c>
      <c r="E177" s="112"/>
      <c r="F177" s="113"/>
      <c r="G177" s="108">
        <f>SUM(I5-E5)*(0.81)+E5</f>
        <v>0</v>
      </c>
      <c r="H177" s="109"/>
      <c r="I177" s="110"/>
      <c r="J177" s="111" t="s">
        <v>113</v>
      </c>
      <c r="K177" s="113"/>
    </row>
    <row r="178" spans="1:11" ht="16" customHeight="1" thickBot="1" x14ac:dyDescent="0.25">
      <c r="A178" s="114" t="s">
        <v>140</v>
      </c>
      <c r="B178" s="115"/>
      <c r="C178" s="115"/>
      <c r="D178" s="115"/>
      <c r="E178" s="115"/>
      <c r="F178" s="115"/>
      <c r="G178" s="115"/>
      <c r="H178" s="115"/>
      <c r="I178" s="115"/>
      <c r="J178" s="115"/>
      <c r="K178" s="116"/>
    </row>
    <row r="179" spans="1:11" ht="16" thickBot="1" x14ac:dyDescent="0.25">
      <c r="A179" s="117" t="s">
        <v>15</v>
      </c>
      <c r="B179" s="118"/>
      <c r="C179" s="118"/>
      <c r="D179" s="118"/>
      <c r="E179" s="118"/>
      <c r="F179" s="119"/>
      <c r="G179" s="117" t="s">
        <v>59</v>
      </c>
      <c r="H179" s="118"/>
      <c r="I179" s="118"/>
      <c r="J179" s="118"/>
      <c r="K179" s="119"/>
    </row>
    <row r="180" spans="1:11" ht="16" thickBot="1" x14ac:dyDescent="0.25">
      <c r="A180" s="2" t="s">
        <v>16</v>
      </c>
      <c r="B180" s="125" t="s">
        <v>17</v>
      </c>
      <c r="C180" s="126"/>
      <c r="D180" s="127" t="s">
        <v>18</v>
      </c>
      <c r="E180" s="128"/>
      <c r="F180" s="3" t="s">
        <v>75</v>
      </c>
      <c r="G180" s="125" t="s">
        <v>16</v>
      </c>
      <c r="H180" s="129"/>
      <c r="I180" s="126"/>
      <c r="J180" s="127" t="s">
        <v>19</v>
      </c>
      <c r="K180" s="128"/>
    </row>
    <row r="181" spans="1:11" x14ac:dyDescent="0.2">
      <c r="A181" s="4" t="s">
        <v>135</v>
      </c>
      <c r="B181" s="130" t="s">
        <v>23</v>
      </c>
      <c r="C181" s="131"/>
      <c r="D181" s="141">
        <v>20</v>
      </c>
      <c r="E181" s="142"/>
      <c r="F181" s="149">
        <v>5</v>
      </c>
      <c r="G181" s="130" t="s">
        <v>135</v>
      </c>
      <c r="H181" s="134"/>
      <c r="I181" s="131"/>
      <c r="J181" s="141" t="s">
        <v>89</v>
      </c>
      <c r="K181" s="142"/>
    </row>
    <row r="182" spans="1:11" x14ac:dyDescent="0.2">
      <c r="A182" s="4" t="s">
        <v>20</v>
      </c>
      <c r="B182" s="132" t="s">
        <v>24</v>
      </c>
      <c r="C182" s="133"/>
      <c r="D182" s="123">
        <v>30</v>
      </c>
      <c r="E182" s="124"/>
      <c r="F182" s="150"/>
      <c r="G182" s="132" t="s">
        <v>91</v>
      </c>
      <c r="H182" s="160"/>
      <c r="I182" s="133"/>
      <c r="J182" s="123" t="s">
        <v>90</v>
      </c>
      <c r="K182" s="124"/>
    </row>
    <row r="183" spans="1:11" x14ac:dyDescent="0.2">
      <c r="A183" s="4" t="s">
        <v>21</v>
      </c>
      <c r="B183" s="132" t="s">
        <v>108</v>
      </c>
      <c r="C183" s="133"/>
      <c r="D183" s="123">
        <v>40</v>
      </c>
      <c r="E183" s="124"/>
      <c r="F183" s="150"/>
      <c r="G183" s="132" t="s">
        <v>26</v>
      </c>
      <c r="H183" s="160"/>
      <c r="I183" s="133"/>
      <c r="J183" s="123" t="s">
        <v>88</v>
      </c>
      <c r="K183" s="124"/>
    </row>
    <row r="184" spans="1:11" ht="16" thickBot="1" x14ac:dyDescent="0.25">
      <c r="A184" s="4" t="s">
        <v>22</v>
      </c>
      <c r="B184" s="132" t="s">
        <v>25</v>
      </c>
      <c r="C184" s="133"/>
      <c r="D184" s="123">
        <v>50</v>
      </c>
      <c r="E184" s="124"/>
      <c r="F184" s="151"/>
      <c r="G184" s="132" t="s">
        <v>76</v>
      </c>
      <c r="H184" s="160"/>
      <c r="I184" s="133"/>
      <c r="J184" s="123" t="s">
        <v>88</v>
      </c>
      <c r="K184" s="124"/>
    </row>
    <row r="185" spans="1:11" ht="16" thickBot="1" x14ac:dyDescent="0.25">
      <c r="A185" s="117" t="s">
        <v>34</v>
      </c>
      <c r="B185" s="118"/>
      <c r="C185" s="118"/>
      <c r="D185" s="118"/>
      <c r="E185" s="118"/>
      <c r="F185" s="119"/>
      <c r="G185" s="132" t="s">
        <v>137</v>
      </c>
      <c r="H185" s="135"/>
      <c r="I185" s="133"/>
      <c r="J185" s="123" t="s">
        <v>94</v>
      </c>
      <c r="K185" s="124"/>
    </row>
    <row r="186" spans="1:11" ht="16" thickBot="1" x14ac:dyDescent="0.25">
      <c r="A186" s="130" t="s">
        <v>37</v>
      </c>
      <c r="B186" s="134"/>
      <c r="C186" s="131"/>
      <c r="D186" s="141" t="s">
        <v>57</v>
      </c>
      <c r="E186" s="142"/>
      <c r="F186" s="149" t="s">
        <v>148</v>
      </c>
      <c r="G186" s="50" t="s">
        <v>46</v>
      </c>
      <c r="H186" s="51"/>
      <c r="I186" s="51"/>
      <c r="J186" s="51"/>
      <c r="K186" s="52"/>
    </row>
    <row r="187" spans="1:11" x14ac:dyDescent="0.2">
      <c r="A187" s="132" t="s">
        <v>120</v>
      </c>
      <c r="B187" s="135"/>
      <c r="C187" s="133"/>
      <c r="D187" s="123"/>
      <c r="E187" s="124"/>
      <c r="F187" s="150"/>
      <c r="G187" s="41" t="s">
        <v>166</v>
      </c>
      <c r="H187" s="42"/>
      <c r="I187" s="42"/>
      <c r="J187" s="42"/>
      <c r="K187" s="43"/>
    </row>
    <row r="188" spans="1:11" x14ac:dyDescent="0.2">
      <c r="A188" s="132" t="s">
        <v>108</v>
      </c>
      <c r="B188" s="135"/>
      <c r="C188" s="133"/>
      <c r="D188" s="123"/>
      <c r="E188" s="124"/>
      <c r="F188" s="150"/>
      <c r="G188" s="44"/>
      <c r="H188" s="45"/>
      <c r="I188" s="45"/>
      <c r="J188" s="45"/>
      <c r="K188" s="46"/>
    </row>
    <row r="189" spans="1:11" x14ac:dyDescent="0.2">
      <c r="A189" s="132" t="s">
        <v>121</v>
      </c>
      <c r="B189" s="135"/>
      <c r="C189" s="133"/>
      <c r="D189" s="123"/>
      <c r="E189" s="124"/>
      <c r="F189" s="150"/>
      <c r="G189" s="44"/>
      <c r="H189" s="45"/>
      <c r="I189" s="45"/>
      <c r="J189" s="45"/>
      <c r="K189" s="46"/>
    </row>
    <row r="190" spans="1:11" x14ac:dyDescent="0.2">
      <c r="A190" s="132" t="s">
        <v>129</v>
      </c>
      <c r="B190" s="135"/>
      <c r="C190" s="133"/>
      <c r="D190" s="123"/>
      <c r="E190" s="124"/>
      <c r="F190" s="150"/>
      <c r="G190" s="44"/>
      <c r="H190" s="45"/>
      <c r="I190" s="45"/>
      <c r="J190" s="45"/>
      <c r="K190" s="46"/>
    </row>
    <row r="191" spans="1:11" x14ac:dyDescent="0.2">
      <c r="A191" s="132" t="s">
        <v>122</v>
      </c>
      <c r="B191" s="135"/>
      <c r="C191" s="133"/>
      <c r="D191" s="123"/>
      <c r="E191" s="124"/>
      <c r="F191" s="150"/>
      <c r="G191" s="44"/>
      <c r="H191" s="45"/>
      <c r="I191" s="45"/>
      <c r="J191" s="45"/>
      <c r="K191" s="46"/>
    </row>
    <row r="192" spans="1:11" x14ac:dyDescent="0.2">
      <c r="A192" s="132" t="s">
        <v>123</v>
      </c>
      <c r="B192" s="135"/>
      <c r="C192" s="133"/>
      <c r="D192" s="123"/>
      <c r="E192" s="124"/>
      <c r="F192" s="150"/>
      <c r="G192" s="44"/>
      <c r="H192" s="45"/>
      <c r="I192" s="45"/>
      <c r="J192" s="45"/>
      <c r="K192" s="46"/>
    </row>
    <row r="193" spans="1:11" x14ac:dyDescent="0.2">
      <c r="A193" s="132" t="s">
        <v>124</v>
      </c>
      <c r="B193" s="135"/>
      <c r="C193" s="133"/>
      <c r="D193" s="123"/>
      <c r="E193" s="124"/>
      <c r="F193" s="150"/>
      <c r="G193" s="44"/>
      <c r="H193" s="45"/>
      <c r="I193" s="45"/>
      <c r="J193" s="45"/>
      <c r="K193" s="46"/>
    </row>
    <row r="194" spans="1:11" x14ac:dyDescent="0.2">
      <c r="A194" s="132" t="s">
        <v>120</v>
      </c>
      <c r="B194" s="135"/>
      <c r="C194" s="133"/>
      <c r="D194" s="123"/>
      <c r="E194" s="124"/>
      <c r="F194" s="150"/>
      <c r="G194" s="44"/>
      <c r="H194" s="45"/>
      <c r="I194" s="45"/>
      <c r="J194" s="45"/>
      <c r="K194" s="46"/>
    </row>
    <row r="195" spans="1:11" x14ac:dyDescent="0.2">
      <c r="A195" s="165" t="s">
        <v>41</v>
      </c>
      <c r="B195" s="166"/>
      <c r="C195" s="167"/>
      <c r="D195" s="123"/>
      <c r="E195" s="124"/>
      <c r="F195" s="150"/>
      <c r="G195" s="44"/>
      <c r="H195" s="45"/>
      <c r="I195" s="45"/>
      <c r="J195" s="45"/>
      <c r="K195" s="46"/>
    </row>
    <row r="196" spans="1:11" x14ac:dyDescent="0.2">
      <c r="A196" s="165" t="s">
        <v>125</v>
      </c>
      <c r="B196" s="166"/>
      <c r="C196" s="167"/>
      <c r="D196" s="123"/>
      <c r="E196" s="124"/>
      <c r="F196" s="150"/>
      <c r="G196" s="44"/>
      <c r="H196" s="45"/>
      <c r="I196" s="45"/>
      <c r="J196" s="45"/>
      <c r="K196" s="46"/>
    </row>
    <row r="197" spans="1:11" x14ac:dyDescent="0.2">
      <c r="A197" s="165" t="s">
        <v>126</v>
      </c>
      <c r="B197" s="166"/>
      <c r="C197" s="167"/>
      <c r="D197" s="123"/>
      <c r="E197" s="124"/>
      <c r="F197" s="150"/>
      <c r="G197" s="44"/>
      <c r="H197" s="45"/>
      <c r="I197" s="45"/>
      <c r="J197" s="45"/>
      <c r="K197" s="46"/>
    </row>
    <row r="198" spans="1:11" x14ac:dyDescent="0.2">
      <c r="A198" s="165" t="s">
        <v>127</v>
      </c>
      <c r="B198" s="166"/>
      <c r="C198" s="167"/>
      <c r="D198" s="123"/>
      <c r="E198" s="124"/>
      <c r="F198" s="150"/>
      <c r="G198" s="44"/>
      <c r="H198" s="45"/>
      <c r="I198" s="45"/>
      <c r="J198" s="45"/>
      <c r="K198" s="46"/>
    </row>
    <row r="199" spans="1:11" ht="15" customHeight="1" x14ac:dyDescent="0.2">
      <c r="A199" s="165" t="s">
        <v>128</v>
      </c>
      <c r="B199" s="166"/>
      <c r="C199" s="167"/>
      <c r="D199" s="123"/>
      <c r="E199" s="124"/>
      <c r="F199" s="150"/>
      <c r="G199" s="44"/>
      <c r="H199" s="45"/>
      <c r="I199" s="45"/>
      <c r="J199" s="45"/>
      <c r="K199" s="46"/>
    </row>
    <row r="200" spans="1:11" ht="15" customHeight="1" thickBot="1" x14ac:dyDescent="0.25">
      <c r="A200" s="136" t="s">
        <v>129</v>
      </c>
      <c r="B200" s="137"/>
      <c r="C200" s="138"/>
      <c r="D200" s="152"/>
      <c r="E200" s="153"/>
      <c r="F200" s="151"/>
      <c r="G200" s="47"/>
      <c r="H200" s="48"/>
      <c r="I200" s="48"/>
      <c r="J200" s="48"/>
      <c r="K200" s="49"/>
    </row>
    <row r="201" spans="1:11" ht="15" customHeight="1" thickBot="1" x14ac:dyDescent="0.25">
      <c r="A201" s="86" t="s">
        <v>68</v>
      </c>
      <c r="B201" s="87"/>
      <c r="C201" s="87"/>
      <c r="D201" s="87"/>
      <c r="E201" s="87"/>
      <c r="F201" s="87"/>
      <c r="G201" s="87"/>
      <c r="H201" s="87"/>
      <c r="I201" s="87"/>
      <c r="J201" s="87"/>
      <c r="K201" s="88"/>
    </row>
    <row r="202" spans="1:11" ht="16" customHeight="1" thickBot="1" x14ac:dyDescent="0.25">
      <c r="A202" s="89" t="s">
        <v>139</v>
      </c>
      <c r="B202" s="90"/>
      <c r="C202" s="90"/>
      <c r="D202" s="90"/>
      <c r="E202" s="90"/>
      <c r="F202" s="90"/>
      <c r="G202" s="90"/>
      <c r="H202" s="90"/>
      <c r="I202" s="90"/>
      <c r="J202" s="90"/>
      <c r="K202" s="91"/>
    </row>
    <row r="203" spans="1:11" ht="16" customHeight="1" thickBot="1" x14ac:dyDescent="0.25">
      <c r="A203" s="120" t="s">
        <v>55</v>
      </c>
      <c r="B203" s="121"/>
      <c r="C203" s="121"/>
      <c r="D203" s="121"/>
      <c r="E203" s="121"/>
      <c r="F203" s="122"/>
      <c r="G203" s="120" t="s">
        <v>56</v>
      </c>
      <c r="H203" s="121"/>
      <c r="I203" s="121"/>
      <c r="J203" s="121"/>
      <c r="K203" s="122"/>
    </row>
    <row r="204" spans="1:11" ht="16" thickBot="1" x14ac:dyDescent="0.25">
      <c r="A204" s="120" t="s">
        <v>74</v>
      </c>
      <c r="B204" s="121"/>
      <c r="C204" s="122"/>
      <c r="D204" s="120" t="s">
        <v>13</v>
      </c>
      <c r="E204" s="121"/>
      <c r="F204" s="122"/>
      <c r="G204" s="120" t="s">
        <v>74</v>
      </c>
      <c r="H204" s="121"/>
      <c r="I204" s="122"/>
      <c r="J204" s="120" t="s">
        <v>13</v>
      </c>
      <c r="K204" s="122"/>
    </row>
    <row r="205" spans="1:11" ht="16" thickBot="1" x14ac:dyDescent="0.25">
      <c r="A205" s="108">
        <f>SUM(I5-E5)*(0.88)+E5</f>
        <v>0</v>
      </c>
      <c r="B205" s="109"/>
      <c r="C205" s="110"/>
      <c r="D205" s="111" t="s">
        <v>132</v>
      </c>
      <c r="E205" s="112"/>
      <c r="F205" s="113"/>
      <c r="G205" s="108">
        <f>SUM(I5-E5)*(0.81)+E5</f>
        <v>0</v>
      </c>
      <c r="H205" s="109"/>
      <c r="I205" s="110"/>
      <c r="J205" s="111" t="s">
        <v>114</v>
      </c>
      <c r="K205" s="113"/>
    </row>
    <row r="206" spans="1:11" ht="16" customHeight="1" thickBot="1" x14ac:dyDescent="0.25">
      <c r="A206" s="114" t="s">
        <v>140</v>
      </c>
      <c r="B206" s="115"/>
      <c r="C206" s="115"/>
      <c r="D206" s="115"/>
      <c r="E206" s="115"/>
      <c r="F206" s="115"/>
      <c r="G206" s="115"/>
      <c r="H206" s="115"/>
      <c r="I206" s="115"/>
      <c r="J206" s="115"/>
      <c r="K206" s="116"/>
    </row>
    <row r="207" spans="1:11" ht="16" thickBot="1" x14ac:dyDescent="0.25">
      <c r="A207" s="117" t="s">
        <v>15</v>
      </c>
      <c r="B207" s="118"/>
      <c r="C207" s="118"/>
      <c r="D207" s="118"/>
      <c r="E207" s="118"/>
      <c r="F207" s="119"/>
      <c r="G207" s="117" t="s">
        <v>59</v>
      </c>
      <c r="H207" s="118"/>
      <c r="I207" s="118"/>
      <c r="J207" s="118"/>
      <c r="K207" s="119"/>
    </row>
    <row r="208" spans="1:11" ht="16" thickBot="1" x14ac:dyDescent="0.25">
      <c r="A208" s="2" t="s">
        <v>16</v>
      </c>
      <c r="B208" s="125" t="s">
        <v>17</v>
      </c>
      <c r="C208" s="126"/>
      <c r="D208" s="127" t="s">
        <v>18</v>
      </c>
      <c r="E208" s="128"/>
      <c r="F208" s="3" t="s">
        <v>75</v>
      </c>
      <c r="G208" s="125" t="s">
        <v>16</v>
      </c>
      <c r="H208" s="129"/>
      <c r="I208" s="126"/>
      <c r="J208" s="127" t="s">
        <v>19</v>
      </c>
      <c r="K208" s="128"/>
    </row>
    <row r="209" spans="1:11" x14ac:dyDescent="0.2">
      <c r="A209" s="4" t="s">
        <v>135</v>
      </c>
      <c r="B209" s="130" t="s">
        <v>23</v>
      </c>
      <c r="C209" s="131"/>
      <c r="D209" s="141">
        <v>100</v>
      </c>
      <c r="E209" s="142"/>
      <c r="F209" s="149">
        <v>1</v>
      </c>
      <c r="G209" s="130" t="s">
        <v>135</v>
      </c>
      <c r="H209" s="134"/>
      <c r="I209" s="131"/>
      <c r="J209" s="141" t="s">
        <v>89</v>
      </c>
      <c r="K209" s="142"/>
    </row>
    <row r="210" spans="1:11" ht="16" customHeight="1" x14ac:dyDescent="0.2">
      <c r="A210" s="4" t="s">
        <v>20</v>
      </c>
      <c r="B210" s="132" t="s">
        <v>24</v>
      </c>
      <c r="C210" s="133"/>
      <c r="D210" s="123">
        <v>100</v>
      </c>
      <c r="E210" s="124"/>
      <c r="F210" s="150"/>
      <c r="G210" s="132" t="s">
        <v>91</v>
      </c>
      <c r="H210" s="160"/>
      <c r="I210" s="133"/>
      <c r="J210" s="123" t="s">
        <v>90</v>
      </c>
      <c r="K210" s="124"/>
    </row>
    <row r="211" spans="1:11" x14ac:dyDescent="0.2">
      <c r="A211" s="4" t="s">
        <v>102</v>
      </c>
      <c r="B211" s="132" t="s">
        <v>108</v>
      </c>
      <c r="C211" s="133"/>
      <c r="D211" s="123">
        <v>100</v>
      </c>
      <c r="E211" s="124"/>
      <c r="F211" s="150"/>
      <c r="G211" s="132" t="s">
        <v>26</v>
      </c>
      <c r="H211" s="160"/>
      <c r="I211" s="133"/>
      <c r="J211" s="123" t="s">
        <v>88</v>
      </c>
      <c r="K211" s="124"/>
    </row>
    <row r="212" spans="1:11" ht="16" thickBot="1" x14ac:dyDescent="0.25">
      <c r="A212" s="4" t="s">
        <v>100</v>
      </c>
      <c r="B212" s="132" t="s">
        <v>25</v>
      </c>
      <c r="C212" s="133"/>
      <c r="D212" s="123" t="s">
        <v>101</v>
      </c>
      <c r="E212" s="124"/>
      <c r="F212" s="151"/>
      <c r="G212" s="132" t="s">
        <v>76</v>
      </c>
      <c r="H212" s="160"/>
      <c r="I212" s="133"/>
      <c r="J212" s="123" t="s">
        <v>88</v>
      </c>
      <c r="K212" s="124"/>
    </row>
    <row r="213" spans="1:11" ht="16" thickBot="1" x14ac:dyDescent="0.25">
      <c r="A213" s="117" t="s">
        <v>34</v>
      </c>
      <c r="B213" s="118"/>
      <c r="C213" s="118"/>
      <c r="D213" s="118"/>
      <c r="E213" s="118"/>
      <c r="F213" s="119"/>
      <c r="G213" s="132" t="s">
        <v>137</v>
      </c>
      <c r="H213" s="135"/>
      <c r="I213" s="133"/>
      <c r="J213" s="123" t="s">
        <v>94</v>
      </c>
      <c r="K213" s="124"/>
    </row>
    <row r="214" spans="1:11" ht="16" thickBot="1" x14ac:dyDescent="0.25">
      <c r="A214" s="130" t="s">
        <v>35</v>
      </c>
      <c r="B214" s="134"/>
      <c r="C214" s="131"/>
      <c r="D214" s="141" t="s">
        <v>57</v>
      </c>
      <c r="E214" s="142"/>
      <c r="F214" s="149" t="s">
        <v>142</v>
      </c>
      <c r="G214" s="50" t="s">
        <v>46</v>
      </c>
      <c r="H214" s="51"/>
      <c r="I214" s="51"/>
      <c r="J214" s="51"/>
      <c r="K214" s="52"/>
    </row>
    <row r="215" spans="1:11" x14ac:dyDescent="0.2">
      <c r="A215" s="132" t="s">
        <v>21</v>
      </c>
      <c r="B215" s="135"/>
      <c r="C215" s="133"/>
      <c r="D215" s="123"/>
      <c r="E215" s="124"/>
      <c r="F215" s="150"/>
      <c r="G215" s="41" t="s">
        <v>160</v>
      </c>
      <c r="H215" s="42"/>
      <c r="I215" s="42"/>
      <c r="J215" s="42"/>
      <c r="K215" s="43"/>
    </row>
    <row r="216" spans="1:11" x14ac:dyDescent="0.2">
      <c r="A216" s="132" t="s">
        <v>36</v>
      </c>
      <c r="B216" s="135"/>
      <c r="C216" s="133"/>
      <c r="D216" s="123"/>
      <c r="E216" s="124"/>
      <c r="F216" s="150"/>
      <c r="G216" s="44"/>
      <c r="H216" s="45"/>
      <c r="I216" s="45"/>
      <c r="J216" s="45"/>
      <c r="K216" s="46"/>
    </row>
    <row r="217" spans="1:11" x14ac:dyDescent="0.2">
      <c r="A217" s="132" t="s">
        <v>37</v>
      </c>
      <c r="B217" s="135"/>
      <c r="C217" s="133"/>
      <c r="D217" s="123"/>
      <c r="E217" s="124"/>
      <c r="F217" s="150"/>
      <c r="G217" s="44"/>
      <c r="H217" s="45"/>
      <c r="I217" s="45"/>
      <c r="J217" s="45"/>
      <c r="K217" s="46"/>
    </row>
    <row r="218" spans="1:11" x14ac:dyDescent="0.2">
      <c r="A218" s="132" t="s">
        <v>38</v>
      </c>
      <c r="B218" s="135"/>
      <c r="C218" s="133"/>
      <c r="D218" s="123"/>
      <c r="E218" s="124"/>
      <c r="F218" s="150"/>
      <c r="G218" s="44"/>
      <c r="H218" s="45"/>
      <c r="I218" s="45"/>
      <c r="J218" s="45"/>
      <c r="K218" s="46"/>
    </row>
    <row r="219" spans="1:11" x14ac:dyDescent="0.2">
      <c r="A219" s="132" t="s">
        <v>119</v>
      </c>
      <c r="B219" s="135"/>
      <c r="C219" s="133"/>
      <c r="D219" s="123"/>
      <c r="E219" s="124"/>
      <c r="F219" s="150"/>
      <c r="G219" s="44"/>
      <c r="H219" s="45"/>
      <c r="I219" s="45"/>
      <c r="J219" s="45"/>
      <c r="K219" s="46"/>
    </row>
    <row r="220" spans="1:11" x14ac:dyDescent="0.2">
      <c r="A220" s="132" t="s">
        <v>39</v>
      </c>
      <c r="B220" s="135"/>
      <c r="C220" s="133"/>
      <c r="D220" s="123"/>
      <c r="E220" s="124"/>
      <c r="F220" s="150"/>
      <c r="G220" s="44"/>
      <c r="H220" s="45"/>
      <c r="I220" s="45"/>
      <c r="J220" s="45"/>
      <c r="K220" s="46"/>
    </row>
    <row r="221" spans="1:11" x14ac:dyDescent="0.2">
      <c r="A221" s="132" t="s">
        <v>40</v>
      </c>
      <c r="B221" s="135"/>
      <c r="C221" s="133"/>
      <c r="D221" s="123"/>
      <c r="E221" s="124"/>
      <c r="F221" s="150"/>
      <c r="G221" s="44"/>
      <c r="H221" s="45"/>
      <c r="I221" s="45"/>
      <c r="J221" s="45"/>
      <c r="K221" s="46"/>
    </row>
    <row r="222" spans="1:11" ht="15" customHeight="1" x14ac:dyDescent="0.2">
      <c r="A222" s="132" t="s">
        <v>41</v>
      </c>
      <c r="B222" s="135"/>
      <c r="C222" s="133"/>
      <c r="D222" s="123"/>
      <c r="E222" s="124"/>
      <c r="F222" s="150"/>
      <c r="G222" s="44"/>
      <c r="H222" s="45"/>
      <c r="I222" s="45"/>
      <c r="J222" s="45"/>
      <c r="K222" s="46"/>
    </row>
    <row r="223" spans="1:11" ht="15" customHeight="1" thickBot="1" x14ac:dyDescent="0.25">
      <c r="A223" s="136" t="s">
        <v>42</v>
      </c>
      <c r="B223" s="137"/>
      <c r="C223" s="138"/>
      <c r="D223" s="152"/>
      <c r="E223" s="153"/>
      <c r="F223" s="151"/>
      <c r="G223" s="47"/>
      <c r="H223" s="48"/>
      <c r="I223" s="48"/>
      <c r="J223" s="48"/>
      <c r="K223" s="49"/>
    </row>
    <row r="224" spans="1:11" ht="15" customHeight="1" thickBot="1" x14ac:dyDescent="0.25">
      <c r="A224" s="86" t="s">
        <v>69</v>
      </c>
      <c r="B224" s="87"/>
      <c r="C224" s="87"/>
      <c r="D224" s="87"/>
      <c r="E224" s="87"/>
      <c r="F224" s="87"/>
      <c r="G224" s="87"/>
      <c r="H224" s="87"/>
      <c r="I224" s="87"/>
      <c r="J224" s="87"/>
      <c r="K224" s="88"/>
    </row>
    <row r="225" spans="1:11" ht="16" customHeight="1" thickBot="1" x14ac:dyDescent="0.25">
      <c r="A225" s="89" t="s">
        <v>139</v>
      </c>
      <c r="B225" s="90"/>
      <c r="C225" s="90"/>
      <c r="D225" s="90"/>
      <c r="E225" s="90"/>
      <c r="F225" s="90"/>
      <c r="G225" s="90"/>
      <c r="H225" s="90"/>
      <c r="I225" s="90"/>
      <c r="J225" s="90"/>
      <c r="K225" s="91"/>
    </row>
    <row r="226" spans="1:11" ht="16" customHeight="1" thickBot="1" x14ac:dyDescent="0.25">
      <c r="A226" s="120" t="s">
        <v>55</v>
      </c>
      <c r="B226" s="121"/>
      <c r="C226" s="121"/>
      <c r="D226" s="121"/>
      <c r="E226" s="121"/>
      <c r="F226" s="122"/>
      <c r="G226" s="120" t="s">
        <v>56</v>
      </c>
      <c r="H226" s="121"/>
      <c r="I226" s="121"/>
      <c r="J226" s="121"/>
      <c r="K226" s="122"/>
    </row>
    <row r="227" spans="1:11" ht="16" thickBot="1" x14ac:dyDescent="0.25">
      <c r="A227" s="120" t="s">
        <v>74</v>
      </c>
      <c r="B227" s="121"/>
      <c r="C227" s="122"/>
      <c r="D227" s="120" t="s">
        <v>13</v>
      </c>
      <c r="E227" s="121"/>
      <c r="F227" s="122"/>
      <c r="G227" s="120" t="s">
        <v>74</v>
      </c>
      <c r="H227" s="121"/>
      <c r="I227" s="122"/>
      <c r="J227" s="120" t="s">
        <v>13</v>
      </c>
      <c r="K227" s="122"/>
    </row>
    <row r="228" spans="1:11" ht="16" thickBot="1" x14ac:dyDescent="0.25">
      <c r="A228" s="108">
        <f>SUM(I5-E5)*(0.96)+E5</f>
        <v>0</v>
      </c>
      <c r="B228" s="109"/>
      <c r="C228" s="110"/>
      <c r="D228" s="111" t="s">
        <v>149</v>
      </c>
      <c r="E228" s="112"/>
      <c r="F228" s="113"/>
      <c r="G228" s="108">
        <f>SUM(I5-E5)*(0.81)+E5</f>
        <v>0</v>
      </c>
      <c r="H228" s="109"/>
      <c r="I228" s="110"/>
      <c r="J228" s="111" t="s">
        <v>115</v>
      </c>
      <c r="K228" s="113"/>
    </row>
    <row r="229" spans="1:11" ht="16" customHeight="1" thickBot="1" x14ac:dyDescent="0.25">
      <c r="A229" s="114" t="s">
        <v>140</v>
      </c>
      <c r="B229" s="115"/>
      <c r="C229" s="115"/>
      <c r="D229" s="115"/>
      <c r="E229" s="115"/>
      <c r="F229" s="115"/>
      <c r="G229" s="115"/>
      <c r="H229" s="115"/>
      <c r="I229" s="115"/>
      <c r="J229" s="115"/>
      <c r="K229" s="116"/>
    </row>
    <row r="230" spans="1:11" ht="16" thickBot="1" x14ac:dyDescent="0.25">
      <c r="A230" s="117" t="s">
        <v>15</v>
      </c>
      <c r="B230" s="118"/>
      <c r="C230" s="118"/>
      <c r="D230" s="118"/>
      <c r="E230" s="118"/>
      <c r="F230" s="119"/>
      <c r="G230" s="117" t="s">
        <v>59</v>
      </c>
      <c r="H230" s="118"/>
      <c r="I230" s="118"/>
      <c r="J230" s="118"/>
      <c r="K230" s="119"/>
    </row>
    <row r="231" spans="1:11" ht="16" thickBot="1" x14ac:dyDescent="0.25">
      <c r="A231" s="2" t="s">
        <v>16</v>
      </c>
      <c r="B231" s="125" t="s">
        <v>17</v>
      </c>
      <c r="C231" s="126"/>
      <c r="D231" s="127" t="s">
        <v>18</v>
      </c>
      <c r="E231" s="128"/>
      <c r="F231" s="3" t="s">
        <v>75</v>
      </c>
      <c r="G231" s="125" t="s">
        <v>16</v>
      </c>
      <c r="H231" s="129"/>
      <c r="I231" s="126"/>
      <c r="J231" s="127" t="s">
        <v>19</v>
      </c>
      <c r="K231" s="128"/>
    </row>
    <row r="232" spans="1:11" x14ac:dyDescent="0.2">
      <c r="A232" s="4" t="s">
        <v>135</v>
      </c>
      <c r="B232" s="130" t="s">
        <v>23</v>
      </c>
      <c r="C232" s="131"/>
      <c r="D232" s="141" t="s">
        <v>103</v>
      </c>
      <c r="E232" s="142"/>
      <c r="F232" s="149">
        <v>5</v>
      </c>
      <c r="G232" s="130" t="s">
        <v>135</v>
      </c>
      <c r="H232" s="134"/>
      <c r="I232" s="131"/>
      <c r="J232" s="141" t="s">
        <v>92</v>
      </c>
      <c r="K232" s="142"/>
    </row>
    <row r="233" spans="1:11" ht="16" customHeight="1" x14ac:dyDescent="0.2">
      <c r="A233" s="4" t="s">
        <v>20</v>
      </c>
      <c r="B233" s="132" t="s">
        <v>24</v>
      </c>
      <c r="C233" s="133"/>
      <c r="D233" s="123" t="s">
        <v>103</v>
      </c>
      <c r="E233" s="124"/>
      <c r="F233" s="150"/>
      <c r="G233" s="132" t="s">
        <v>91</v>
      </c>
      <c r="H233" s="160"/>
      <c r="I233" s="133"/>
      <c r="J233" s="123" t="s">
        <v>90</v>
      </c>
      <c r="K233" s="124"/>
    </row>
    <row r="234" spans="1:11" x14ac:dyDescent="0.2">
      <c r="A234" s="4" t="s">
        <v>21</v>
      </c>
      <c r="B234" s="132" t="s">
        <v>108</v>
      </c>
      <c r="C234" s="133"/>
      <c r="D234" s="123" t="s">
        <v>103</v>
      </c>
      <c r="E234" s="124"/>
      <c r="F234" s="150"/>
      <c r="G234" s="132" t="s">
        <v>26</v>
      </c>
      <c r="H234" s="160"/>
      <c r="I234" s="133"/>
      <c r="J234" s="123" t="s">
        <v>93</v>
      </c>
      <c r="K234" s="124"/>
    </row>
    <row r="235" spans="1:11" ht="16" thickBot="1" x14ac:dyDescent="0.25">
      <c r="A235" s="4" t="s">
        <v>22</v>
      </c>
      <c r="B235" s="132" t="s">
        <v>25</v>
      </c>
      <c r="C235" s="133"/>
      <c r="D235" s="123" t="s">
        <v>103</v>
      </c>
      <c r="E235" s="124"/>
      <c r="F235" s="151"/>
      <c r="G235" s="132" t="s">
        <v>76</v>
      </c>
      <c r="H235" s="160"/>
      <c r="I235" s="133"/>
      <c r="J235" s="123" t="s">
        <v>93</v>
      </c>
      <c r="K235" s="124"/>
    </row>
    <row r="236" spans="1:11" ht="16" thickBot="1" x14ac:dyDescent="0.25">
      <c r="A236" s="117" t="s">
        <v>34</v>
      </c>
      <c r="B236" s="118"/>
      <c r="C236" s="118"/>
      <c r="D236" s="118"/>
      <c r="E236" s="118"/>
      <c r="F236" s="119"/>
      <c r="G236" s="132" t="s">
        <v>137</v>
      </c>
      <c r="H236" s="135"/>
      <c r="I236" s="133"/>
      <c r="J236" s="123" t="s">
        <v>86</v>
      </c>
      <c r="K236" s="124"/>
    </row>
    <row r="237" spans="1:11" ht="16" thickBot="1" x14ac:dyDescent="0.25">
      <c r="A237" s="130" t="s">
        <v>37</v>
      </c>
      <c r="B237" s="134"/>
      <c r="C237" s="131"/>
      <c r="D237" s="141" t="s">
        <v>57</v>
      </c>
      <c r="E237" s="142"/>
      <c r="F237" s="149" t="s">
        <v>150</v>
      </c>
      <c r="G237" s="50" t="s">
        <v>46</v>
      </c>
      <c r="H237" s="51"/>
      <c r="I237" s="51"/>
      <c r="J237" s="51"/>
      <c r="K237" s="52"/>
    </row>
    <row r="238" spans="1:11" x14ac:dyDescent="0.2">
      <c r="A238" s="132" t="s">
        <v>120</v>
      </c>
      <c r="B238" s="135"/>
      <c r="C238" s="133"/>
      <c r="D238" s="123"/>
      <c r="E238" s="124"/>
      <c r="F238" s="150"/>
      <c r="G238" s="41" t="s">
        <v>167</v>
      </c>
      <c r="H238" s="42"/>
      <c r="I238" s="42"/>
      <c r="J238" s="42"/>
      <c r="K238" s="43"/>
    </row>
    <row r="239" spans="1:11" x14ac:dyDescent="0.2">
      <c r="A239" s="132" t="s">
        <v>108</v>
      </c>
      <c r="B239" s="135"/>
      <c r="C239" s="133"/>
      <c r="D239" s="123"/>
      <c r="E239" s="124"/>
      <c r="F239" s="150"/>
      <c r="G239" s="44"/>
      <c r="H239" s="45"/>
      <c r="I239" s="45"/>
      <c r="J239" s="45"/>
      <c r="K239" s="46"/>
    </row>
    <row r="240" spans="1:11" x14ac:dyDescent="0.2">
      <c r="A240" s="132" t="s">
        <v>121</v>
      </c>
      <c r="B240" s="135"/>
      <c r="C240" s="133"/>
      <c r="D240" s="123"/>
      <c r="E240" s="124"/>
      <c r="F240" s="150"/>
      <c r="G240" s="44"/>
      <c r="H240" s="45"/>
      <c r="I240" s="45"/>
      <c r="J240" s="45"/>
      <c r="K240" s="46"/>
    </row>
    <row r="241" spans="1:11" x14ac:dyDescent="0.2">
      <c r="A241" s="132" t="s">
        <v>129</v>
      </c>
      <c r="B241" s="135"/>
      <c r="C241" s="133"/>
      <c r="D241" s="123"/>
      <c r="E241" s="124"/>
      <c r="F241" s="150"/>
      <c r="G241" s="44"/>
      <c r="H241" s="45"/>
      <c r="I241" s="45"/>
      <c r="J241" s="45"/>
      <c r="K241" s="46"/>
    </row>
    <row r="242" spans="1:11" x14ac:dyDescent="0.2">
      <c r="A242" s="132" t="s">
        <v>122</v>
      </c>
      <c r="B242" s="135"/>
      <c r="C242" s="133"/>
      <c r="D242" s="123"/>
      <c r="E242" s="124"/>
      <c r="F242" s="150"/>
      <c r="G242" s="44"/>
      <c r="H242" s="45"/>
      <c r="I242" s="45"/>
      <c r="J242" s="45"/>
      <c r="K242" s="46"/>
    </row>
    <row r="243" spans="1:11" ht="15" customHeight="1" x14ac:dyDescent="0.2">
      <c r="A243" s="132" t="s">
        <v>123</v>
      </c>
      <c r="B243" s="135"/>
      <c r="C243" s="133"/>
      <c r="D243" s="123"/>
      <c r="E243" s="124"/>
      <c r="F243" s="150"/>
      <c r="G243" s="44"/>
      <c r="H243" s="45"/>
      <c r="I243" s="45"/>
      <c r="J243" s="45"/>
      <c r="K243" s="46"/>
    </row>
    <row r="244" spans="1:11" ht="15" customHeight="1" x14ac:dyDescent="0.2">
      <c r="A244" s="132" t="s">
        <v>124</v>
      </c>
      <c r="B244" s="135"/>
      <c r="C244" s="133"/>
      <c r="D244" s="123"/>
      <c r="E244" s="124"/>
      <c r="F244" s="150"/>
      <c r="G244" s="44"/>
      <c r="H244" s="45"/>
      <c r="I244" s="45"/>
      <c r="J244" s="45"/>
      <c r="K244" s="46"/>
    </row>
    <row r="245" spans="1:11" x14ac:dyDescent="0.2">
      <c r="A245" s="132" t="s">
        <v>120</v>
      </c>
      <c r="B245" s="135"/>
      <c r="C245" s="133"/>
      <c r="D245" s="123"/>
      <c r="E245" s="124"/>
      <c r="F245" s="150"/>
      <c r="G245" s="44"/>
      <c r="H245" s="45"/>
      <c r="I245" s="45"/>
      <c r="J245" s="45"/>
      <c r="K245" s="46"/>
    </row>
    <row r="246" spans="1:11" ht="15" customHeight="1" x14ac:dyDescent="0.2">
      <c r="A246" s="165" t="s">
        <v>41</v>
      </c>
      <c r="B246" s="166"/>
      <c r="C246" s="167"/>
      <c r="D246" s="123"/>
      <c r="E246" s="124"/>
      <c r="F246" s="150"/>
      <c r="G246" s="44"/>
      <c r="H246" s="45"/>
      <c r="I246" s="45"/>
      <c r="J246" s="45"/>
      <c r="K246" s="46"/>
    </row>
    <row r="247" spans="1:11" x14ac:dyDescent="0.2">
      <c r="A247" s="165" t="s">
        <v>125</v>
      </c>
      <c r="B247" s="166"/>
      <c r="C247" s="167"/>
      <c r="D247" s="123"/>
      <c r="E247" s="124"/>
      <c r="F247" s="150"/>
      <c r="G247" s="44"/>
      <c r="H247" s="45"/>
      <c r="I247" s="45"/>
      <c r="J247" s="45"/>
      <c r="K247" s="46"/>
    </row>
    <row r="248" spans="1:11" x14ac:dyDescent="0.2">
      <c r="A248" s="165" t="s">
        <v>126</v>
      </c>
      <c r="B248" s="166"/>
      <c r="C248" s="167"/>
      <c r="D248" s="123"/>
      <c r="E248" s="124"/>
      <c r="F248" s="150"/>
      <c r="G248" s="44"/>
      <c r="H248" s="45"/>
      <c r="I248" s="45"/>
      <c r="J248" s="45"/>
      <c r="K248" s="46"/>
    </row>
    <row r="249" spans="1:11" x14ac:dyDescent="0.2">
      <c r="A249" s="165" t="s">
        <v>127</v>
      </c>
      <c r="B249" s="166"/>
      <c r="C249" s="167"/>
      <c r="D249" s="123"/>
      <c r="E249" s="124"/>
      <c r="F249" s="150"/>
      <c r="G249" s="44"/>
      <c r="H249" s="45"/>
      <c r="I249" s="45"/>
      <c r="J249" s="45"/>
      <c r="K249" s="46"/>
    </row>
    <row r="250" spans="1:11" ht="15" customHeight="1" x14ac:dyDescent="0.2">
      <c r="A250" s="165" t="s">
        <v>128</v>
      </c>
      <c r="B250" s="166"/>
      <c r="C250" s="167"/>
      <c r="D250" s="123"/>
      <c r="E250" s="124"/>
      <c r="F250" s="150"/>
      <c r="G250" s="44"/>
      <c r="H250" s="45"/>
      <c r="I250" s="45"/>
      <c r="J250" s="45"/>
      <c r="K250" s="46"/>
    </row>
    <row r="251" spans="1:11" ht="15" customHeight="1" thickBot="1" x14ac:dyDescent="0.25">
      <c r="A251" s="136" t="s">
        <v>129</v>
      </c>
      <c r="B251" s="137"/>
      <c r="C251" s="138"/>
      <c r="D251" s="152"/>
      <c r="E251" s="153"/>
      <c r="F251" s="151"/>
      <c r="G251" s="47"/>
      <c r="H251" s="48"/>
      <c r="I251" s="48"/>
      <c r="J251" s="48"/>
      <c r="K251" s="49"/>
    </row>
    <row r="252" spans="1:11" ht="15" customHeight="1" thickBot="1" x14ac:dyDescent="0.25">
      <c r="A252" s="86" t="s">
        <v>70</v>
      </c>
      <c r="B252" s="87"/>
      <c r="C252" s="87"/>
      <c r="D252" s="87"/>
      <c r="E252" s="87"/>
      <c r="F252" s="87"/>
      <c r="G252" s="87"/>
      <c r="H252" s="87"/>
      <c r="I252" s="87"/>
      <c r="J252" s="87"/>
      <c r="K252" s="88"/>
    </row>
    <row r="253" spans="1:11" ht="16" customHeight="1" thickBot="1" x14ac:dyDescent="0.25">
      <c r="A253" s="89" t="s">
        <v>139</v>
      </c>
      <c r="B253" s="90"/>
      <c r="C253" s="90"/>
      <c r="D253" s="90"/>
      <c r="E253" s="90"/>
      <c r="F253" s="90"/>
      <c r="G253" s="90"/>
      <c r="H253" s="90"/>
      <c r="I253" s="90"/>
      <c r="J253" s="90"/>
      <c r="K253" s="91"/>
    </row>
    <row r="254" spans="1:11" ht="16" customHeight="1" thickBot="1" x14ac:dyDescent="0.25">
      <c r="A254" s="120" t="s">
        <v>55</v>
      </c>
      <c r="B254" s="121"/>
      <c r="C254" s="121"/>
      <c r="D254" s="121"/>
      <c r="E254" s="121"/>
      <c r="F254" s="122"/>
      <c r="G254" s="120" t="s">
        <v>56</v>
      </c>
      <c r="H254" s="121"/>
      <c r="I254" s="121"/>
      <c r="J254" s="121"/>
      <c r="K254" s="122"/>
    </row>
    <row r="255" spans="1:11" ht="16" thickBot="1" x14ac:dyDescent="0.25">
      <c r="A255" s="120" t="s">
        <v>74</v>
      </c>
      <c r="B255" s="121"/>
      <c r="C255" s="122"/>
      <c r="D255" s="120" t="s">
        <v>13</v>
      </c>
      <c r="E255" s="121"/>
      <c r="F255" s="122"/>
      <c r="G255" s="120" t="s">
        <v>74</v>
      </c>
      <c r="H255" s="121"/>
      <c r="I255" s="122"/>
      <c r="J255" s="120" t="s">
        <v>13</v>
      </c>
      <c r="K255" s="122"/>
    </row>
    <row r="256" spans="1:11" ht="16" thickBot="1" x14ac:dyDescent="0.25">
      <c r="A256" s="108">
        <f>SUM(I5-E5)*(0.88)+E5</f>
        <v>0</v>
      </c>
      <c r="B256" s="109"/>
      <c r="C256" s="110"/>
      <c r="D256" s="111" t="s">
        <v>131</v>
      </c>
      <c r="E256" s="112"/>
      <c r="F256" s="113"/>
      <c r="G256" s="108">
        <f>SUM(I5-E5)*(0.81)+E5</f>
        <v>0</v>
      </c>
      <c r="H256" s="109"/>
      <c r="I256" s="110"/>
      <c r="J256" s="111" t="s">
        <v>116</v>
      </c>
      <c r="K256" s="113"/>
    </row>
    <row r="257" spans="1:11" ht="16" customHeight="1" thickBot="1" x14ac:dyDescent="0.25">
      <c r="A257" s="114" t="s">
        <v>140</v>
      </c>
      <c r="B257" s="115"/>
      <c r="C257" s="115"/>
      <c r="D257" s="115"/>
      <c r="E257" s="115"/>
      <c r="F257" s="115"/>
      <c r="G257" s="115"/>
      <c r="H257" s="115"/>
      <c r="I257" s="115"/>
      <c r="J257" s="115"/>
      <c r="K257" s="116"/>
    </row>
    <row r="258" spans="1:11" ht="16" thickBot="1" x14ac:dyDescent="0.25">
      <c r="A258" s="117" t="s">
        <v>15</v>
      </c>
      <c r="B258" s="118"/>
      <c r="C258" s="118"/>
      <c r="D258" s="118"/>
      <c r="E258" s="118"/>
      <c r="F258" s="119"/>
      <c r="G258" s="117" t="s">
        <v>59</v>
      </c>
      <c r="H258" s="118"/>
      <c r="I258" s="118"/>
      <c r="J258" s="118"/>
      <c r="K258" s="119"/>
    </row>
    <row r="259" spans="1:11" ht="16" thickBot="1" x14ac:dyDescent="0.25">
      <c r="A259" s="2" t="s">
        <v>16</v>
      </c>
      <c r="B259" s="125" t="s">
        <v>17</v>
      </c>
      <c r="C259" s="126"/>
      <c r="D259" s="127" t="s">
        <v>18</v>
      </c>
      <c r="E259" s="128"/>
      <c r="F259" s="3" t="s">
        <v>75</v>
      </c>
      <c r="G259" s="125" t="s">
        <v>16</v>
      </c>
      <c r="H259" s="129"/>
      <c r="I259" s="126"/>
      <c r="J259" s="127" t="s">
        <v>19</v>
      </c>
      <c r="K259" s="128"/>
    </row>
    <row r="260" spans="1:11" x14ac:dyDescent="0.2">
      <c r="A260" s="4" t="s">
        <v>135</v>
      </c>
      <c r="B260" s="130" t="s">
        <v>23</v>
      </c>
      <c r="C260" s="131"/>
      <c r="D260" s="141" t="s">
        <v>103</v>
      </c>
      <c r="E260" s="142"/>
      <c r="F260" s="149">
        <v>3</v>
      </c>
      <c r="G260" s="130" t="s">
        <v>135</v>
      </c>
      <c r="H260" s="134"/>
      <c r="I260" s="131"/>
      <c r="J260" s="141" t="s">
        <v>92</v>
      </c>
      <c r="K260" s="142"/>
    </row>
    <row r="261" spans="1:11" ht="16" customHeight="1" x14ac:dyDescent="0.2">
      <c r="A261" s="4" t="s">
        <v>20</v>
      </c>
      <c r="B261" s="132" t="s">
        <v>24</v>
      </c>
      <c r="C261" s="133"/>
      <c r="D261" s="123" t="s">
        <v>103</v>
      </c>
      <c r="E261" s="124"/>
      <c r="F261" s="150"/>
      <c r="G261" s="132" t="s">
        <v>91</v>
      </c>
      <c r="H261" s="160"/>
      <c r="I261" s="133"/>
      <c r="J261" s="123" t="s">
        <v>90</v>
      </c>
      <c r="K261" s="124"/>
    </row>
    <row r="262" spans="1:11" x14ac:dyDescent="0.2">
      <c r="A262" s="4" t="s">
        <v>21</v>
      </c>
      <c r="B262" s="132" t="s">
        <v>108</v>
      </c>
      <c r="C262" s="133"/>
      <c r="D262" s="123" t="s">
        <v>103</v>
      </c>
      <c r="E262" s="124"/>
      <c r="F262" s="150"/>
      <c r="G262" s="132" t="s">
        <v>26</v>
      </c>
      <c r="H262" s="160"/>
      <c r="I262" s="133"/>
      <c r="J262" s="123" t="s">
        <v>93</v>
      </c>
      <c r="K262" s="124"/>
    </row>
    <row r="263" spans="1:11" ht="16" thickBot="1" x14ac:dyDescent="0.25">
      <c r="A263" s="4" t="s">
        <v>22</v>
      </c>
      <c r="B263" s="132" t="s">
        <v>25</v>
      </c>
      <c r="C263" s="133"/>
      <c r="D263" s="123" t="s">
        <v>103</v>
      </c>
      <c r="E263" s="124"/>
      <c r="F263" s="151"/>
      <c r="G263" s="132" t="s">
        <v>76</v>
      </c>
      <c r="H263" s="160"/>
      <c r="I263" s="133"/>
      <c r="J263" s="123" t="s">
        <v>93</v>
      </c>
      <c r="K263" s="124"/>
    </row>
    <row r="264" spans="1:11" ht="16" thickBot="1" x14ac:dyDescent="0.25">
      <c r="A264" s="117" t="s">
        <v>34</v>
      </c>
      <c r="B264" s="118"/>
      <c r="C264" s="118"/>
      <c r="D264" s="118"/>
      <c r="E264" s="118"/>
      <c r="F264" s="119"/>
      <c r="G264" s="132" t="s">
        <v>137</v>
      </c>
      <c r="H264" s="135"/>
      <c r="I264" s="133"/>
      <c r="J264" s="123" t="s">
        <v>86</v>
      </c>
      <c r="K264" s="124"/>
    </row>
    <row r="265" spans="1:11" ht="16" thickBot="1" x14ac:dyDescent="0.25">
      <c r="A265" s="130" t="s">
        <v>35</v>
      </c>
      <c r="B265" s="134"/>
      <c r="C265" s="131"/>
      <c r="D265" s="141" t="s">
        <v>57</v>
      </c>
      <c r="E265" s="142"/>
      <c r="F265" s="149" t="s">
        <v>145</v>
      </c>
      <c r="G265" s="50" t="s">
        <v>46</v>
      </c>
      <c r="H265" s="51"/>
      <c r="I265" s="51"/>
      <c r="J265" s="51"/>
      <c r="K265" s="52"/>
    </row>
    <row r="266" spans="1:11" x14ac:dyDescent="0.2">
      <c r="A266" s="132" t="s">
        <v>21</v>
      </c>
      <c r="B266" s="135"/>
      <c r="C266" s="133"/>
      <c r="D266" s="123"/>
      <c r="E266" s="124"/>
      <c r="F266" s="150"/>
      <c r="G266" s="41" t="s">
        <v>161</v>
      </c>
      <c r="H266" s="42"/>
      <c r="I266" s="42"/>
      <c r="J266" s="42"/>
      <c r="K266" s="43"/>
    </row>
    <row r="267" spans="1:11" x14ac:dyDescent="0.2">
      <c r="A267" s="132" t="s">
        <v>36</v>
      </c>
      <c r="B267" s="135"/>
      <c r="C267" s="133"/>
      <c r="D267" s="123"/>
      <c r="E267" s="124"/>
      <c r="F267" s="150"/>
      <c r="G267" s="44"/>
      <c r="H267" s="45"/>
      <c r="I267" s="45"/>
      <c r="J267" s="45"/>
      <c r="K267" s="46"/>
    </row>
    <row r="268" spans="1:11" x14ac:dyDescent="0.2">
      <c r="A268" s="132" t="s">
        <v>37</v>
      </c>
      <c r="B268" s="135"/>
      <c r="C268" s="133"/>
      <c r="D268" s="123"/>
      <c r="E268" s="124"/>
      <c r="F268" s="150"/>
      <c r="G268" s="44"/>
      <c r="H268" s="45"/>
      <c r="I268" s="45"/>
      <c r="J268" s="45"/>
      <c r="K268" s="46"/>
    </row>
    <row r="269" spans="1:11" x14ac:dyDescent="0.2">
      <c r="A269" s="132" t="s">
        <v>38</v>
      </c>
      <c r="B269" s="135"/>
      <c r="C269" s="133"/>
      <c r="D269" s="123"/>
      <c r="E269" s="124"/>
      <c r="F269" s="150"/>
      <c r="G269" s="44"/>
      <c r="H269" s="45"/>
      <c r="I269" s="45"/>
      <c r="J269" s="45"/>
      <c r="K269" s="46"/>
    </row>
    <row r="270" spans="1:11" x14ac:dyDescent="0.2">
      <c r="A270" s="132" t="s">
        <v>119</v>
      </c>
      <c r="B270" s="135"/>
      <c r="C270" s="133"/>
      <c r="D270" s="123"/>
      <c r="E270" s="124"/>
      <c r="F270" s="150"/>
      <c r="G270" s="44"/>
      <c r="H270" s="45"/>
      <c r="I270" s="45"/>
      <c r="J270" s="45"/>
      <c r="K270" s="46"/>
    </row>
    <row r="271" spans="1:11" x14ac:dyDescent="0.2">
      <c r="A271" s="132" t="s">
        <v>39</v>
      </c>
      <c r="B271" s="135"/>
      <c r="C271" s="133"/>
      <c r="D271" s="123"/>
      <c r="E271" s="124"/>
      <c r="F271" s="150"/>
      <c r="G271" s="44"/>
      <c r="H271" s="45"/>
      <c r="I271" s="45"/>
      <c r="J271" s="45"/>
      <c r="K271" s="46"/>
    </row>
    <row r="272" spans="1:11" x14ac:dyDescent="0.2">
      <c r="A272" s="132" t="s">
        <v>40</v>
      </c>
      <c r="B272" s="135"/>
      <c r="C272" s="133"/>
      <c r="D272" s="123"/>
      <c r="E272" s="124"/>
      <c r="F272" s="150"/>
      <c r="G272" s="44"/>
      <c r="H272" s="45"/>
      <c r="I272" s="45"/>
      <c r="J272" s="45"/>
      <c r="K272" s="46"/>
    </row>
    <row r="273" spans="1:11" x14ac:dyDescent="0.2">
      <c r="A273" s="132" t="s">
        <v>41</v>
      </c>
      <c r="B273" s="135"/>
      <c r="C273" s="133"/>
      <c r="D273" s="123"/>
      <c r="E273" s="124"/>
      <c r="F273" s="150"/>
      <c r="G273" s="44"/>
      <c r="H273" s="45"/>
      <c r="I273" s="45"/>
      <c r="J273" s="45"/>
      <c r="K273" s="46"/>
    </row>
    <row r="274" spans="1:11" ht="16" thickBot="1" x14ac:dyDescent="0.25">
      <c r="A274" s="136" t="s">
        <v>42</v>
      </c>
      <c r="B274" s="137"/>
      <c r="C274" s="138"/>
      <c r="D274" s="152"/>
      <c r="E274" s="153"/>
      <c r="F274" s="151"/>
      <c r="G274" s="47"/>
      <c r="H274" s="48"/>
      <c r="I274" s="48"/>
      <c r="J274" s="48"/>
      <c r="K274" s="49"/>
    </row>
    <row r="275" spans="1:11" ht="44" customHeight="1" thickBot="1" x14ac:dyDescent="0.25">
      <c r="A275" s="20" t="s">
        <v>130</v>
      </c>
      <c r="B275" s="21"/>
      <c r="C275" s="21"/>
      <c r="D275" s="21"/>
      <c r="E275" s="21"/>
      <c r="F275" s="21"/>
      <c r="G275" s="21"/>
      <c r="H275" s="21"/>
      <c r="I275" s="21"/>
      <c r="J275" s="21"/>
      <c r="K275" s="22"/>
    </row>
    <row r="276" spans="1:11" ht="33" customHeight="1" thickBot="1" x14ac:dyDescent="0.25">
      <c r="A276" s="23" t="s">
        <v>44</v>
      </c>
      <c r="B276" s="24"/>
      <c r="C276" s="24"/>
      <c r="D276" s="25"/>
      <c r="E276" s="23" t="s">
        <v>45</v>
      </c>
      <c r="F276" s="24"/>
      <c r="G276" s="25"/>
      <c r="H276" s="23" t="s">
        <v>46</v>
      </c>
      <c r="I276" s="24"/>
      <c r="J276" s="24"/>
      <c r="K276" s="25"/>
    </row>
    <row r="277" spans="1:11" x14ac:dyDescent="0.2">
      <c r="A277" s="26" t="s">
        <v>47</v>
      </c>
      <c r="B277" s="27"/>
      <c r="C277" s="27"/>
      <c r="D277" s="28"/>
      <c r="E277" s="26" t="s">
        <v>105</v>
      </c>
      <c r="F277" s="27"/>
      <c r="G277" s="28"/>
      <c r="H277" s="32" t="s">
        <v>168</v>
      </c>
      <c r="I277" s="33"/>
      <c r="J277" s="33"/>
      <c r="K277" s="34"/>
    </row>
    <row r="278" spans="1:11" ht="56" customHeight="1" thickBot="1" x14ac:dyDescent="0.25">
      <c r="A278" s="29"/>
      <c r="B278" s="30"/>
      <c r="C278" s="30"/>
      <c r="D278" s="31"/>
      <c r="E278" s="29"/>
      <c r="F278" s="30"/>
      <c r="G278" s="31"/>
      <c r="H278" s="35"/>
      <c r="I278" s="36"/>
      <c r="J278" s="36"/>
      <c r="K278" s="37"/>
    </row>
    <row r="279" spans="1:11" ht="58" customHeight="1" thickBot="1" x14ac:dyDescent="0.25">
      <c r="A279" s="38" t="s">
        <v>49</v>
      </c>
      <c r="B279" s="39"/>
      <c r="C279" s="39"/>
      <c r="D279" s="40"/>
      <c r="E279" s="38" t="s">
        <v>53</v>
      </c>
      <c r="F279" s="39"/>
      <c r="G279" s="40"/>
      <c r="H279" s="38" t="s">
        <v>51</v>
      </c>
      <c r="I279" s="39"/>
      <c r="J279" s="39"/>
      <c r="K279" s="40"/>
    </row>
    <row r="280" spans="1:11" ht="42" customHeight="1" thickBot="1" x14ac:dyDescent="0.25">
      <c r="A280" s="38" t="s">
        <v>52</v>
      </c>
      <c r="B280" s="39"/>
      <c r="C280" s="39"/>
      <c r="D280" s="40"/>
      <c r="E280" s="38" t="s">
        <v>53</v>
      </c>
      <c r="F280" s="39"/>
      <c r="G280" s="40"/>
      <c r="H280" s="38" t="s">
        <v>54</v>
      </c>
      <c r="I280" s="39"/>
      <c r="J280" s="39"/>
      <c r="K280" s="40"/>
    </row>
    <row r="281" spans="1:11" ht="16" thickBot="1" x14ac:dyDescent="0.25">
      <c r="A281" s="146" t="s">
        <v>163</v>
      </c>
      <c r="B281" s="147"/>
      <c r="C281" s="147"/>
      <c r="D281" s="147"/>
      <c r="E281" s="147"/>
      <c r="F281" s="147"/>
      <c r="G281" s="147"/>
      <c r="H281" s="147"/>
      <c r="I281" s="147"/>
      <c r="J281" s="147"/>
      <c r="K281" s="148"/>
    </row>
  </sheetData>
  <sheetProtection algorithmName="SHA-512" hashValue="7FpDMGQ1F7nP/SGSiGNW1TZXf9mbM4nebCFddxQlkIvGY1uby3SoOGJFWdHKtaWYkTaoToSIL1du72FOJ+7+WQ==" saltValue="3o87KTgluTu5HY0DMzh54A==" spinCount="100000" sheet="1" formatCells="0" formatColumns="0" formatRows="0" insertColumns="0" insertRows="0" insertHyperlinks="0" deleteColumns="0" deleteRows="0" sort="0" autoFilter="0" pivotTables="0"/>
  <mergeCells count="646">
    <mergeCell ref="A281:K281"/>
    <mergeCell ref="A265:C265"/>
    <mergeCell ref="D265:E274"/>
    <mergeCell ref="F265:F274"/>
    <mergeCell ref="A266:C266"/>
    <mergeCell ref="A267:C267"/>
    <mergeCell ref="G265:K265"/>
    <mergeCell ref="G266:K274"/>
    <mergeCell ref="A270:C270"/>
    <mergeCell ref="A271:C271"/>
    <mergeCell ref="A268:C268"/>
    <mergeCell ref="A269:C269"/>
    <mergeCell ref="A274:C274"/>
    <mergeCell ref="A272:C272"/>
    <mergeCell ref="A273:C273"/>
    <mergeCell ref="A280:D280"/>
    <mergeCell ref="E280:G280"/>
    <mergeCell ref="H280:K280"/>
    <mergeCell ref="A279:D279"/>
    <mergeCell ref="E279:G279"/>
    <mergeCell ref="H279:K279"/>
    <mergeCell ref="A264:F264"/>
    <mergeCell ref="G264:I264"/>
    <mergeCell ref="J264:K264"/>
    <mergeCell ref="D261:E261"/>
    <mergeCell ref="G261:I261"/>
    <mergeCell ref="J261:K261"/>
    <mergeCell ref="B262:C262"/>
    <mergeCell ref="D262:E262"/>
    <mergeCell ref="G262:I262"/>
    <mergeCell ref="J262:K262"/>
    <mergeCell ref="B259:C259"/>
    <mergeCell ref="D259:E259"/>
    <mergeCell ref="G259:I259"/>
    <mergeCell ref="J259:K259"/>
    <mergeCell ref="B260:C260"/>
    <mergeCell ref="D260:E260"/>
    <mergeCell ref="F260:F263"/>
    <mergeCell ref="G260:I260"/>
    <mergeCell ref="J260:K260"/>
    <mergeCell ref="B261:C261"/>
    <mergeCell ref="B263:C263"/>
    <mergeCell ref="D263:E263"/>
    <mergeCell ref="G263:I263"/>
    <mergeCell ref="J263:K263"/>
    <mergeCell ref="A256:C256"/>
    <mergeCell ref="D256:F256"/>
    <mergeCell ref="G256:I256"/>
    <mergeCell ref="J256:K256"/>
    <mergeCell ref="A257:K257"/>
    <mergeCell ref="A258:F258"/>
    <mergeCell ref="G258:K258"/>
    <mergeCell ref="A252:K252"/>
    <mergeCell ref="A253:K253"/>
    <mergeCell ref="A254:F254"/>
    <mergeCell ref="G254:K254"/>
    <mergeCell ref="A255:C255"/>
    <mergeCell ref="D255:F255"/>
    <mergeCell ref="G255:I255"/>
    <mergeCell ref="J255:K255"/>
    <mergeCell ref="A236:F236"/>
    <mergeCell ref="G236:I236"/>
    <mergeCell ref="J236:K236"/>
    <mergeCell ref="A237:C237"/>
    <mergeCell ref="D237:E251"/>
    <mergeCell ref="F237:F251"/>
    <mergeCell ref="A238:C238"/>
    <mergeCell ref="G237:K237"/>
    <mergeCell ref="G238:K251"/>
    <mergeCell ref="A241:C241"/>
    <mergeCell ref="A242:C242"/>
    <mergeCell ref="A243:C243"/>
    <mergeCell ref="A244:C244"/>
    <mergeCell ref="A245:C245"/>
    <mergeCell ref="A246:C246"/>
    <mergeCell ref="A247:C247"/>
    <mergeCell ref="A239:C239"/>
    <mergeCell ref="A240:C240"/>
    <mergeCell ref="A250:C250"/>
    <mergeCell ref="A251:C251"/>
    <mergeCell ref="A248:C248"/>
    <mergeCell ref="A249:C249"/>
    <mergeCell ref="D234:E234"/>
    <mergeCell ref="G234:I234"/>
    <mergeCell ref="J234:K234"/>
    <mergeCell ref="B235:C235"/>
    <mergeCell ref="D235:E235"/>
    <mergeCell ref="G235:I235"/>
    <mergeCell ref="J235:K235"/>
    <mergeCell ref="B232:C232"/>
    <mergeCell ref="D232:E232"/>
    <mergeCell ref="F232:F235"/>
    <mergeCell ref="G232:I232"/>
    <mergeCell ref="J232:K232"/>
    <mergeCell ref="B233:C233"/>
    <mergeCell ref="D233:E233"/>
    <mergeCell ref="G233:I233"/>
    <mergeCell ref="J233:K233"/>
    <mergeCell ref="B234:C234"/>
    <mergeCell ref="B231:C231"/>
    <mergeCell ref="D231:E231"/>
    <mergeCell ref="G231:I231"/>
    <mergeCell ref="J231:K231"/>
    <mergeCell ref="A227:C227"/>
    <mergeCell ref="D227:F227"/>
    <mergeCell ref="G227:I227"/>
    <mergeCell ref="J227:K227"/>
    <mergeCell ref="A228:C228"/>
    <mergeCell ref="D228:F228"/>
    <mergeCell ref="G228:I228"/>
    <mergeCell ref="J228:K228"/>
    <mergeCell ref="A224:K224"/>
    <mergeCell ref="A225:K225"/>
    <mergeCell ref="A226:F226"/>
    <mergeCell ref="G226:K226"/>
    <mergeCell ref="A221:C221"/>
    <mergeCell ref="A222:C222"/>
    <mergeCell ref="A229:K229"/>
    <mergeCell ref="A230:F230"/>
    <mergeCell ref="G230:K230"/>
    <mergeCell ref="A214:C214"/>
    <mergeCell ref="D214:E223"/>
    <mergeCell ref="F214:F223"/>
    <mergeCell ref="A215:C215"/>
    <mergeCell ref="A216:C216"/>
    <mergeCell ref="G214:K214"/>
    <mergeCell ref="G215:K223"/>
    <mergeCell ref="A219:C219"/>
    <mergeCell ref="A220:C220"/>
    <mergeCell ref="A217:C217"/>
    <mergeCell ref="A218:C218"/>
    <mergeCell ref="A223:C223"/>
    <mergeCell ref="A213:F213"/>
    <mergeCell ref="G213:I213"/>
    <mergeCell ref="J213:K213"/>
    <mergeCell ref="D210:E210"/>
    <mergeCell ref="G210:I210"/>
    <mergeCell ref="J210:K210"/>
    <mergeCell ref="B211:C211"/>
    <mergeCell ref="D211:E211"/>
    <mergeCell ref="G211:I211"/>
    <mergeCell ref="J211:K211"/>
    <mergeCell ref="B208:C208"/>
    <mergeCell ref="D208:E208"/>
    <mergeCell ref="G208:I208"/>
    <mergeCell ref="J208:K208"/>
    <mergeCell ref="B209:C209"/>
    <mergeCell ref="D209:E209"/>
    <mergeCell ref="F209:F212"/>
    <mergeCell ref="G209:I209"/>
    <mergeCell ref="J209:K209"/>
    <mergeCell ref="B210:C210"/>
    <mergeCell ref="B212:C212"/>
    <mergeCell ref="D212:E212"/>
    <mergeCell ref="G212:I212"/>
    <mergeCell ref="J212:K212"/>
    <mergeCell ref="A205:C205"/>
    <mergeCell ref="D205:F205"/>
    <mergeCell ref="G205:I205"/>
    <mergeCell ref="J205:K205"/>
    <mergeCell ref="A206:K206"/>
    <mergeCell ref="A207:F207"/>
    <mergeCell ref="G207:K207"/>
    <mergeCell ref="A201:K201"/>
    <mergeCell ref="A202:K202"/>
    <mergeCell ref="A203:F203"/>
    <mergeCell ref="G203:K203"/>
    <mergeCell ref="A204:C204"/>
    <mergeCell ref="D204:F204"/>
    <mergeCell ref="G204:I204"/>
    <mergeCell ref="J204:K204"/>
    <mergeCell ref="A185:F185"/>
    <mergeCell ref="G185:I185"/>
    <mergeCell ref="J185:K185"/>
    <mergeCell ref="A186:C186"/>
    <mergeCell ref="D186:E200"/>
    <mergeCell ref="F186:F200"/>
    <mergeCell ref="A187:C187"/>
    <mergeCell ref="G186:K186"/>
    <mergeCell ref="G187:K200"/>
    <mergeCell ref="A195:C195"/>
    <mergeCell ref="A196:C196"/>
    <mergeCell ref="A197:C197"/>
    <mergeCell ref="A198:C198"/>
    <mergeCell ref="A199:C199"/>
    <mergeCell ref="A190:C190"/>
    <mergeCell ref="A191:C191"/>
    <mergeCell ref="A188:C188"/>
    <mergeCell ref="A189:C189"/>
    <mergeCell ref="A194:C194"/>
    <mergeCell ref="A200:C200"/>
    <mergeCell ref="A192:C192"/>
    <mergeCell ref="A193:C193"/>
    <mergeCell ref="D183:E183"/>
    <mergeCell ref="G183:I183"/>
    <mergeCell ref="J183:K183"/>
    <mergeCell ref="B184:C184"/>
    <mergeCell ref="D184:E184"/>
    <mergeCell ref="G184:I184"/>
    <mergeCell ref="J184:K184"/>
    <mergeCell ref="B181:C181"/>
    <mergeCell ref="D181:E181"/>
    <mergeCell ref="F181:F184"/>
    <mergeCell ref="G181:I181"/>
    <mergeCell ref="J181:K181"/>
    <mergeCell ref="B182:C182"/>
    <mergeCell ref="D182:E182"/>
    <mergeCell ref="G182:I182"/>
    <mergeCell ref="J182:K182"/>
    <mergeCell ref="B183:C183"/>
    <mergeCell ref="B180:C180"/>
    <mergeCell ref="D180:E180"/>
    <mergeCell ref="G180:I180"/>
    <mergeCell ref="J180:K180"/>
    <mergeCell ref="A176:C176"/>
    <mergeCell ref="D176:F176"/>
    <mergeCell ref="G176:I176"/>
    <mergeCell ref="J176:K176"/>
    <mergeCell ref="A177:C177"/>
    <mergeCell ref="D177:F177"/>
    <mergeCell ref="G177:I177"/>
    <mergeCell ref="J177:K177"/>
    <mergeCell ref="A173:K173"/>
    <mergeCell ref="A174:K174"/>
    <mergeCell ref="A175:F175"/>
    <mergeCell ref="G175:K175"/>
    <mergeCell ref="A168:C168"/>
    <mergeCell ref="A169:C169"/>
    <mergeCell ref="A178:K178"/>
    <mergeCell ref="A179:F179"/>
    <mergeCell ref="G179:K179"/>
    <mergeCell ref="A161:C161"/>
    <mergeCell ref="D161:E172"/>
    <mergeCell ref="F161:F172"/>
    <mergeCell ref="G161:I161"/>
    <mergeCell ref="J161:K161"/>
    <mergeCell ref="A162:C162"/>
    <mergeCell ref="A163:C163"/>
    <mergeCell ref="G162:K162"/>
    <mergeCell ref="G163:K172"/>
    <mergeCell ref="A170:C170"/>
    <mergeCell ref="A171:C171"/>
    <mergeCell ref="A166:C166"/>
    <mergeCell ref="A167:C167"/>
    <mergeCell ref="A164:C164"/>
    <mergeCell ref="A165:C165"/>
    <mergeCell ref="A172:C172"/>
    <mergeCell ref="B159:C159"/>
    <mergeCell ref="D159:E159"/>
    <mergeCell ref="G159:I159"/>
    <mergeCell ref="J159:K159"/>
    <mergeCell ref="A160:F160"/>
    <mergeCell ref="G160:I160"/>
    <mergeCell ref="J160:K160"/>
    <mergeCell ref="D157:E157"/>
    <mergeCell ref="G157:I157"/>
    <mergeCell ref="J157:K157"/>
    <mergeCell ref="B158:C158"/>
    <mergeCell ref="D158:E158"/>
    <mergeCell ref="G158:I158"/>
    <mergeCell ref="J158:K158"/>
    <mergeCell ref="B155:C155"/>
    <mergeCell ref="D155:E155"/>
    <mergeCell ref="G155:I155"/>
    <mergeCell ref="J155:K155"/>
    <mergeCell ref="B156:C156"/>
    <mergeCell ref="D156:E156"/>
    <mergeCell ref="G156:I156"/>
    <mergeCell ref="J156:K156"/>
    <mergeCell ref="B157:C157"/>
    <mergeCell ref="F156:F158"/>
    <mergeCell ref="A152:C152"/>
    <mergeCell ref="D152:F152"/>
    <mergeCell ref="G152:I152"/>
    <mergeCell ref="J152:K152"/>
    <mergeCell ref="A153:K153"/>
    <mergeCell ref="A154:F154"/>
    <mergeCell ref="G154:K154"/>
    <mergeCell ref="A148:K148"/>
    <mergeCell ref="A149:K149"/>
    <mergeCell ref="A150:F150"/>
    <mergeCell ref="G150:K150"/>
    <mergeCell ref="A151:C151"/>
    <mergeCell ref="D151:F151"/>
    <mergeCell ref="G151:I151"/>
    <mergeCell ref="J151:K151"/>
    <mergeCell ref="A131:F131"/>
    <mergeCell ref="G131:I131"/>
    <mergeCell ref="J131:K131"/>
    <mergeCell ref="A132:C132"/>
    <mergeCell ref="D132:E141"/>
    <mergeCell ref="F132:F141"/>
    <mergeCell ref="G132:I132"/>
    <mergeCell ref="J132:K132"/>
    <mergeCell ref="A133:C133"/>
    <mergeCell ref="G133:K133"/>
    <mergeCell ref="G134:K141"/>
    <mergeCell ref="A136:C136"/>
    <mergeCell ref="A137:C137"/>
    <mergeCell ref="A134:C134"/>
    <mergeCell ref="A135:C135"/>
    <mergeCell ref="A140:C140"/>
    <mergeCell ref="A141:C141"/>
    <mergeCell ref="A138:C138"/>
    <mergeCell ref="A139:C139"/>
    <mergeCell ref="D129:E129"/>
    <mergeCell ref="G129:I129"/>
    <mergeCell ref="J129:K129"/>
    <mergeCell ref="B130:C130"/>
    <mergeCell ref="D130:E130"/>
    <mergeCell ref="G130:I130"/>
    <mergeCell ref="J130:K130"/>
    <mergeCell ref="B127:C127"/>
    <mergeCell ref="D127:E127"/>
    <mergeCell ref="F127:F130"/>
    <mergeCell ref="G127:I127"/>
    <mergeCell ref="J127:K127"/>
    <mergeCell ref="B128:C128"/>
    <mergeCell ref="D128:E128"/>
    <mergeCell ref="G128:I128"/>
    <mergeCell ref="J128:K128"/>
    <mergeCell ref="B129:C129"/>
    <mergeCell ref="B126:C126"/>
    <mergeCell ref="D126:E126"/>
    <mergeCell ref="G126:I126"/>
    <mergeCell ref="J126:K126"/>
    <mergeCell ref="A122:C122"/>
    <mergeCell ref="D122:F122"/>
    <mergeCell ref="G122:I122"/>
    <mergeCell ref="J122:K122"/>
    <mergeCell ref="A123:C123"/>
    <mergeCell ref="D123:F123"/>
    <mergeCell ref="G123:I123"/>
    <mergeCell ref="J123:K123"/>
    <mergeCell ref="A119:K119"/>
    <mergeCell ref="A120:K120"/>
    <mergeCell ref="A121:F121"/>
    <mergeCell ref="G121:K121"/>
    <mergeCell ref="A116:C116"/>
    <mergeCell ref="A117:C117"/>
    <mergeCell ref="A124:K124"/>
    <mergeCell ref="A125:F125"/>
    <mergeCell ref="G125:K125"/>
    <mergeCell ref="A109:C109"/>
    <mergeCell ref="D109:E118"/>
    <mergeCell ref="F109:F118"/>
    <mergeCell ref="G109:I109"/>
    <mergeCell ref="J109:K109"/>
    <mergeCell ref="A110:C110"/>
    <mergeCell ref="A111:C111"/>
    <mergeCell ref="A114:C114"/>
    <mergeCell ref="A115:C115"/>
    <mergeCell ref="A112:C112"/>
    <mergeCell ref="A113:C113"/>
    <mergeCell ref="A118:C118"/>
    <mergeCell ref="A108:F108"/>
    <mergeCell ref="G108:I108"/>
    <mergeCell ref="J108:K108"/>
    <mergeCell ref="D105:E105"/>
    <mergeCell ref="G105:I105"/>
    <mergeCell ref="J105:K105"/>
    <mergeCell ref="B106:C106"/>
    <mergeCell ref="D106:E106"/>
    <mergeCell ref="G106:I106"/>
    <mergeCell ref="J106:K106"/>
    <mergeCell ref="B103:C103"/>
    <mergeCell ref="D103:E103"/>
    <mergeCell ref="G103:I103"/>
    <mergeCell ref="J103:K103"/>
    <mergeCell ref="B104:C104"/>
    <mergeCell ref="D104:E104"/>
    <mergeCell ref="F104:F107"/>
    <mergeCell ref="G104:I104"/>
    <mergeCell ref="J104:K104"/>
    <mergeCell ref="B105:C105"/>
    <mergeCell ref="B107:C107"/>
    <mergeCell ref="D107:E107"/>
    <mergeCell ref="G107:I107"/>
    <mergeCell ref="J107:K107"/>
    <mergeCell ref="A100:C100"/>
    <mergeCell ref="D100:F100"/>
    <mergeCell ref="G100:I100"/>
    <mergeCell ref="J100:K100"/>
    <mergeCell ref="A101:K101"/>
    <mergeCell ref="A102:F102"/>
    <mergeCell ref="G102:K102"/>
    <mergeCell ref="A96:K96"/>
    <mergeCell ref="A97:K97"/>
    <mergeCell ref="A98:F98"/>
    <mergeCell ref="G98:K98"/>
    <mergeCell ref="A99:C99"/>
    <mergeCell ref="D99:F99"/>
    <mergeCell ref="G99:I99"/>
    <mergeCell ref="J99:K99"/>
    <mergeCell ref="A85:F85"/>
    <mergeCell ref="G85:I85"/>
    <mergeCell ref="J85:K85"/>
    <mergeCell ref="A86:C86"/>
    <mergeCell ref="D86:E95"/>
    <mergeCell ref="F86:F95"/>
    <mergeCell ref="G86:I86"/>
    <mergeCell ref="J86:K86"/>
    <mergeCell ref="A87:C87"/>
    <mergeCell ref="A90:C90"/>
    <mergeCell ref="A91:C91"/>
    <mergeCell ref="A88:C88"/>
    <mergeCell ref="A89:C89"/>
    <mergeCell ref="A94:C94"/>
    <mergeCell ref="A95:C95"/>
    <mergeCell ref="A92:C92"/>
    <mergeCell ref="A93:C93"/>
    <mergeCell ref="D83:E83"/>
    <mergeCell ref="G83:I83"/>
    <mergeCell ref="J83:K83"/>
    <mergeCell ref="B84:C84"/>
    <mergeCell ref="D84:E84"/>
    <mergeCell ref="G84:I84"/>
    <mergeCell ref="J84:K84"/>
    <mergeCell ref="B81:C81"/>
    <mergeCell ref="D81:E81"/>
    <mergeCell ref="F81:F84"/>
    <mergeCell ref="G81:I81"/>
    <mergeCell ref="J81:K81"/>
    <mergeCell ref="B82:C82"/>
    <mergeCell ref="D82:E82"/>
    <mergeCell ref="G82:I82"/>
    <mergeCell ref="J82:K82"/>
    <mergeCell ref="B83:C83"/>
    <mergeCell ref="B80:C80"/>
    <mergeCell ref="D80:E80"/>
    <mergeCell ref="G80:I80"/>
    <mergeCell ref="J80:K80"/>
    <mergeCell ref="A76:C76"/>
    <mergeCell ref="D76:F76"/>
    <mergeCell ref="G76:I76"/>
    <mergeCell ref="J76:K76"/>
    <mergeCell ref="A77:C77"/>
    <mergeCell ref="D77:F77"/>
    <mergeCell ref="G77:I77"/>
    <mergeCell ref="J77:K77"/>
    <mergeCell ref="A73:K73"/>
    <mergeCell ref="A74:K74"/>
    <mergeCell ref="A75:F75"/>
    <mergeCell ref="G75:K75"/>
    <mergeCell ref="A70:C70"/>
    <mergeCell ref="A71:C71"/>
    <mergeCell ref="A78:K78"/>
    <mergeCell ref="A79:F79"/>
    <mergeCell ref="G79:K79"/>
    <mergeCell ref="A63:C63"/>
    <mergeCell ref="D63:E72"/>
    <mergeCell ref="F63:F72"/>
    <mergeCell ref="G63:I63"/>
    <mergeCell ref="J63:K63"/>
    <mergeCell ref="A64:C64"/>
    <mergeCell ref="G64:I64"/>
    <mergeCell ref="J64:K64"/>
    <mergeCell ref="A65:C65"/>
    <mergeCell ref="G65:I65"/>
    <mergeCell ref="A68:C68"/>
    <mergeCell ref="A69:C69"/>
    <mergeCell ref="J65:K65"/>
    <mergeCell ref="A66:C66"/>
    <mergeCell ref="A67:C67"/>
    <mergeCell ref="A72:C72"/>
    <mergeCell ref="B61:C61"/>
    <mergeCell ref="D61:E61"/>
    <mergeCell ref="G61:I61"/>
    <mergeCell ref="J61:K61"/>
    <mergeCell ref="A62:F62"/>
    <mergeCell ref="G62:I62"/>
    <mergeCell ref="J62:K62"/>
    <mergeCell ref="D59:E59"/>
    <mergeCell ref="G59:I59"/>
    <mergeCell ref="J59:K59"/>
    <mergeCell ref="B60:C60"/>
    <mergeCell ref="D60:E60"/>
    <mergeCell ref="G60:I60"/>
    <mergeCell ref="J60:K60"/>
    <mergeCell ref="B57:C57"/>
    <mergeCell ref="D57:E57"/>
    <mergeCell ref="G57:I57"/>
    <mergeCell ref="J57:K57"/>
    <mergeCell ref="B58:C58"/>
    <mergeCell ref="D58:E58"/>
    <mergeCell ref="G58:I58"/>
    <mergeCell ref="J58:K58"/>
    <mergeCell ref="B59:C59"/>
    <mergeCell ref="F58:F60"/>
    <mergeCell ref="A54:C54"/>
    <mergeCell ref="D54:F54"/>
    <mergeCell ref="G54:I54"/>
    <mergeCell ref="J54:K54"/>
    <mergeCell ref="A55:K55"/>
    <mergeCell ref="A56:F56"/>
    <mergeCell ref="G56:K56"/>
    <mergeCell ref="A50:K50"/>
    <mergeCell ref="A51:K51"/>
    <mergeCell ref="A52:F52"/>
    <mergeCell ref="G52:K52"/>
    <mergeCell ref="A53:C53"/>
    <mergeCell ref="D53:F53"/>
    <mergeCell ref="G53:I53"/>
    <mergeCell ref="J53:K53"/>
    <mergeCell ref="A2:K2"/>
    <mergeCell ref="F35:F38"/>
    <mergeCell ref="F40:F49"/>
    <mergeCell ref="D40:E49"/>
    <mergeCell ref="A13:B13"/>
    <mergeCell ref="C13:D13"/>
    <mergeCell ref="E13:F13"/>
    <mergeCell ref="A25:D25"/>
    <mergeCell ref="E25:G25"/>
    <mergeCell ref="H25:K25"/>
    <mergeCell ref="A26:D26"/>
    <mergeCell ref="E26:G26"/>
    <mergeCell ref="H26:K26"/>
    <mergeCell ref="A22:D22"/>
    <mergeCell ref="E22:G22"/>
    <mergeCell ref="H22:K22"/>
    <mergeCell ref="A23:D24"/>
    <mergeCell ref="E23:G24"/>
    <mergeCell ref="A46:C46"/>
    <mergeCell ref="A7:D8"/>
    <mergeCell ref="J38:K38"/>
    <mergeCell ref="J39:K39"/>
    <mergeCell ref="J40:K40"/>
    <mergeCell ref="G42:I42"/>
    <mergeCell ref="A47:C47"/>
    <mergeCell ref="A48:C48"/>
    <mergeCell ref="A49:C49"/>
    <mergeCell ref="A21:K21"/>
    <mergeCell ref="A39:F39"/>
    <mergeCell ref="A40:C40"/>
    <mergeCell ref="A41:C41"/>
    <mergeCell ref="A42:C42"/>
    <mergeCell ref="A43:C43"/>
    <mergeCell ref="A44:C44"/>
    <mergeCell ref="A45:C45"/>
    <mergeCell ref="J41:K41"/>
    <mergeCell ref="J42:K42"/>
    <mergeCell ref="J35:K35"/>
    <mergeCell ref="J36:K36"/>
    <mergeCell ref="G38:I38"/>
    <mergeCell ref="G39:I39"/>
    <mergeCell ref="G40:I40"/>
    <mergeCell ref="G41:I41"/>
    <mergeCell ref="B37:C37"/>
    <mergeCell ref="B38:C38"/>
    <mergeCell ref="D35:E35"/>
    <mergeCell ref="D36:E36"/>
    <mergeCell ref="D37:E37"/>
    <mergeCell ref="D38:E38"/>
    <mergeCell ref="B34:C34"/>
    <mergeCell ref="D34:E34"/>
    <mergeCell ref="G34:I34"/>
    <mergeCell ref="J34:K34"/>
    <mergeCell ref="B35:C35"/>
    <mergeCell ref="B36:C36"/>
    <mergeCell ref="G35:I35"/>
    <mergeCell ref="G36:I36"/>
    <mergeCell ref="G37:I37"/>
    <mergeCell ref="J37:K37"/>
    <mergeCell ref="A31:C31"/>
    <mergeCell ref="D31:F31"/>
    <mergeCell ref="G31:I31"/>
    <mergeCell ref="J31:K31"/>
    <mergeCell ref="A32:K32"/>
    <mergeCell ref="A33:F33"/>
    <mergeCell ref="G33:K33"/>
    <mergeCell ref="A29:F29"/>
    <mergeCell ref="G29:K29"/>
    <mergeCell ref="A30:C30"/>
    <mergeCell ref="D30:F30"/>
    <mergeCell ref="G30:I30"/>
    <mergeCell ref="J30:K30"/>
    <mergeCell ref="I8:K8"/>
    <mergeCell ref="A14:D14"/>
    <mergeCell ref="A15:D15"/>
    <mergeCell ref="A27:K27"/>
    <mergeCell ref="A28:K28"/>
    <mergeCell ref="A11:B11"/>
    <mergeCell ref="C11:D11"/>
    <mergeCell ref="E11:F11"/>
    <mergeCell ref="G11:H11"/>
    <mergeCell ref="I11:J11"/>
    <mergeCell ref="A12:B12"/>
    <mergeCell ref="C12:D12"/>
    <mergeCell ref="E12:F12"/>
    <mergeCell ref="G12:H12"/>
    <mergeCell ref="I12:J12"/>
    <mergeCell ref="G13:H13"/>
    <mergeCell ref="I13:J13"/>
    <mergeCell ref="E14:K15"/>
    <mergeCell ref="H23:K24"/>
    <mergeCell ref="A16:K16"/>
    <mergeCell ref="E18:H20"/>
    <mergeCell ref="A18:D20"/>
    <mergeCell ref="G67:K72"/>
    <mergeCell ref="G87:K87"/>
    <mergeCell ref="G88:K95"/>
    <mergeCell ref="G110:K110"/>
    <mergeCell ref="G111:K118"/>
    <mergeCell ref="G43:K43"/>
    <mergeCell ref="A1:K1"/>
    <mergeCell ref="A3:K3"/>
    <mergeCell ref="A4:D4"/>
    <mergeCell ref="E4:H4"/>
    <mergeCell ref="I4:K4"/>
    <mergeCell ref="A5:D5"/>
    <mergeCell ref="E5:H5"/>
    <mergeCell ref="I5:K5"/>
    <mergeCell ref="A9:D9"/>
    <mergeCell ref="E9:H9"/>
    <mergeCell ref="I9:K9"/>
    <mergeCell ref="A10:D10"/>
    <mergeCell ref="E10:H10"/>
    <mergeCell ref="I10:K10"/>
    <mergeCell ref="A6:D6"/>
    <mergeCell ref="E6:H8"/>
    <mergeCell ref="I6:K6"/>
    <mergeCell ref="I7:K7"/>
    <mergeCell ref="I18:K20"/>
    <mergeCell ref="A17:K17"/>
    <mergeCell ref="A275:K275"/>
    <mergeCell ref="A276:D276"/>
    <mergeCell ref="E276:G276"/>
    <mergeCell ref="H276:K276"/>
    <mergeCell ref="A277:D278"/>
    <mergeCell ref="E277:G278"/>
    <mergeCell ref="H277:K278"/>
    <mergeCell ref="A147:D147"/>
    <mergeCell ref="E147:G147"/>
    <mergeCell ref="H147:K147"/>
    <mergeCell ref="H144:K145"/>
    <mergeCell ref="A142:K142"/>
    <mergeCell ref="A143:D143"/>
    <mergeCell ref="E143:G143"/>
    <mergeCell ref="H143:K143"/>
    <mergeCell ref="A144:D145"/>
    <mergeCell ref="E144:G145"/>
    <mergeCell ref="A146:D146"/>
    <mergeCell ref="E146:G146"/>
    <mergeCell ref="H146:K146"/>
    <mergeCell ref="G44:K49"/>
    <mergeCell ref="G66:K66"/>
  </mergeCells>
  <phoneticPr fontId="6"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United States Marine Corps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Burley 1stSgt Matthew J (UK)</dc:creator>
  <cp:lastModifiedBy>matthew burley</cp:lastModifiedBy>
  <cp:lastPrinted>2021-11-09T17:25:46Z</cp:lastPrinted>
  <dcterms:created xsi:type="dcterms:W3CDTF">2021-11-09T17:24:09Z</dcterms:created>
  <dcterms:modified xsi:type="dcterms:W3CDTF">2021-11-30T18:01:06Z</dcterms:modified>
</cp:coreProperties>
</file>